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 cuando el director firme\"/>
    </mc:Choice>
  </mc:AlternateContent>
  <xr:revisionPtr revIDLastSave="0" documentId="13_ncr:1_{610F1B61-C95C-48DA-9D0E-9B0CE6BBF1A8}" xr6:coauthVersionLast="47" xr6:coauthVersionMax="47" xr10:uidLastSave="{00000000-0000-0000-0000-000000000000}"/>
  <bookViews>
    <workbookView xWindow="-120" yWindow="-120" windowWidth="29040" windowHeight="15720" tabRatio="601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H86" i="1"/>
  <c r="B16" i="1"/>
  <c r="C10" i="1"/>
  <c r="C26" i="1" l="1"/>
  <c r="P10" i="1" l="1"/>
  <c r="I52" i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D76" i="1" s="1"/>
  <c r="K76" i="1"/>
  <c r="J75" i="1"/>
  <c r="J84" i="1" s="1"/>
  <c r="D75" i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O10" i="1"/>
  <c r="N10" i="1"/>
  <c r="M10" i="1"/>
  <c r="L10" i="1"/>
  <c r="K10" i="1"/>
  <c r="J10" i="1"/>
  <c r="H10" i="1"/>
  <c r="G10" i="1"/>
  <c r="F10" i="1"/>
  <c r="E10" i="1"/>
  <c r="B10" i="1"/>
  <c r="B9" i="1" l="1"/>
  <c r="B74" i="1"/>
  <c r="B86" i="1" s="1"/>
  <c r="D44" i="1"/>
  <c r="D36" i="1"/>
  <c r="E74" i="1"/>
  <c r="E86" i="1" s="1"/>
  <c r="P74" i="1"/>
  <c r="P86" i="1" s="1"/>
  <c r="D70" i="1"/>
  <c r="O74" i="1"/>
  <c r="O86" i="1" s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<sst xmlns="http://schemas.openxmlformats.org/spreadsheetml/2006/main" count="112" uniqueCount="112">
  <si>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</si>
  <si>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</si>
  <si>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</si>
  <si>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</si>
  <si>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</si>
  <si>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</si>
  <si>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</si>
  <si>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</si>
  <si>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</si>
  <si>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</si>
  <si>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</si>
  <si>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</si>
  <si>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</si>
  <si>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</si>
  <si>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</si>
  <si>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</si>
  <si>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</si>
  <si>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</si>
  <si>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</si>
  <si>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</si>
  <si>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</si>
  <si>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</si>
  <si>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</si>
  <si>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</si>
  <si>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</si>
  <si>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</si>
  <si>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</si>
  <si>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</si>
  <si>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</si>
  <si>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</si>
  <si>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</si>
  <si>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</si>
  <si>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</si>
  <si>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</si>
  <si>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</si>
  <si>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</si>
  <si>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</si>
  <si>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</si>
  <si>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</si>
  <si>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</si>
  <si>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</si>
  <si>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</si>
  <si>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</si>
  <si>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</si>
  <si>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</si>
  <si>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</si>
  <si>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</si>
  <si>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</si>
  <si>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</si>
  <si>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</si>
  <si>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</si>
  <si>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</si>
  <si>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</si>
  <si>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</si>
  <si>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</si>
  <si>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</si>
  <si>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</si>
  <si>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</si>
  <si>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</si>
  <si>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</si>
  <si>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</si>
  <si>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</si>
  <si>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</si>
  <si>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</si>
  <si>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</si>
  <si>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</si>
  <si>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</si>
  <si>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</si>
  <si>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</si>
  <si>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</si>
  <si>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</si>
  <si>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</si>
  <si>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</si>
  <si>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</si>
  <si>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</si>
  <si>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</si>
  <si>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</si>
  <si>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</si>
  <si>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</si>
  <si>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</si>
  <si>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</si>
  <si>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</si>
  <si>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</si>
  <si>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</si>
  <si>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</si>
  <si>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</si>
  <si>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</si>
  <si>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</si>
  <si>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</si>
  <si>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</si>
  <si>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</si>
  <si>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</si>
  <si>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</si>
  <si>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</si>
  <si>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</si>
  <si>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</si>
  <si>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</si>
  <si>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</si>
  <si>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</si>
  <si>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</si>
  <si>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</si>
  <si>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</si>
  <si>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</si>
  <si>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</si>
  <si>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</si>
  <si>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</si>
  <si>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</si>
  <si>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</si>
  <si>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</si>
  <si>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</si>
  <si>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</si>
  <si>
    <t>Año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</si>
</sst>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43" fontId="7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8"/>
  <sheetViews>
    <sheetView showGridLines="0" tabSelected="1" zoomScale="40" zoomScaleNormal="40" zoomScaleSheetLayoutView="388" workbookViewId="0">
      <selection activeCell="H86" sqref="H86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customWidth="1"/>
    <col min="5" max="5" width="36.7109375" style="5" customWidth="1"/>
    <col min="6" max="6" width="35.85546875" style="5" customWidth="1"/>
    <col min="7" max="7" width="35.42578125" style="5" customWidth="1"/>
    <col min="8" max="8" width="46.4257812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8.710937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111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  <c r="S3" s="3"/>
      <c r="T3" s="3"/>
      <c r="U3" s="3"/>
      <c r="V3" s="3"/>
      <c r="W3" s="3"/>
    </row>
    <row r="4" spans="1:29" ht="46.5" x14ac:dyDescent="0.7">
      <c r="A4" s="95" t="s">
        <v>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6</v>
      </c>
      <c r="S4" s="3"/>
      <c r="T4" s="3"/>
      <c r="U4" s="3"/>
      <c r="V4" s="3"/>
      <c r="W4" s="3"/>
    </row>
    <row r="5" spans="1:29" ht="46.5" x14ac:dyDescent="0.7">
      <c r="A5" s="96" t="s">
        <v>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9</v>
      </c>
      <c r="S6" s="3"/>
      <c r="T6" s="3"/>
      <c r="U6" s="3"/>
      <c r="V6" s="3"/>
      <c r="W6" s="3"/>
    </row>
    <row r="7" spans="1:29" ht="108" x14ac:dyDescent="0.3">
      <c r="A7" s="8" t="s">
        <v>10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10" t="s">
        <v>25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26</v>
      </c>
      <c r="B9" s="18">
        <f>+B10+B16+B26+B52</f>
        <v>295941158</v>
      </c>
      <c r="C9" s="18">
        <f>+C10+C16+C26+C52</f>
        <v>0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27</v>
      </c>
      <c r="B10" s="24">
        <f>+B11+B12+B13+B14+B15</f>
        <v>258888780</v>
      </c>
      <c r="C10" s="24">
        <f>+C11+C12+C13+C14+C15</f>
        <v>0</v>
      </c>
      <c r="D10" s="24">
        <f>SUM(E10:P10)</f>
        <v>80559542.25</v>
      </c>
      <c r="E10" s="25">
        <f>+E11+E12+E13+E14+E15</f>
        <v>17154049.460000001</v>
      </c>
      <c r="F10" s="26">
        <f>F11+F12+F13+F14+F15</f>
        <v>17659179.149999999</v>
      </c>
      <c r="G10" s="27">
        <f>G11+G12+G15</f>
        <v>16835006.699999999</v>
      </c>
      <c r="H10" s="27">
        <f>H11+H12+H13+H14+H15</f>
        <v>28911306.939999998</v>
      </c>
      <c r="I10" s="28">
        <f>+I11+I12+I13+I14+I15</f>
        <v>0</v>
      </c>
      <c r="J10" s="28">
        <f>J11+J12+J13+J14+J15</f>
        <v>0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28</v>
      </c>
      <c r="B11" s="31">
        <v>197242000</v>
      </c>
      <c r="C11" s="31">
        <v>0</v>
      </c>
      <c r="D11" s="31"/>
      <c r="E11" s="32">
        <v>14544000</v>
      </c>
      <c r="F11" s="32">
        <v>15136346.789999999</v>
      </c>
      <c r="G11" s="32">
        <v>14308095.99</v>
      </c>
      <c r="H11" s="32">
        <v>14057922.08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29</v>
      </c>
      <c r="B12" s="31">
        <v>34268000</v>
      </c>
      <c r="C12" s="31">
        <v>0</v>
      </c>
      <c r="D12" s="31"/>
      <c r="E12" s="32">
        <v>396000</v>
      </c>
      <c r="F12" s="32">
        <v>348000</v>
      </c>
      <c r="G12" s="32">
        <v>348000</v>
      </c>
      <c r="H12" s="32">
        <v>12678750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30</v>
      </c>
      <c r="B13" s="31">
        <v>0</v>
      </c>
      <c r="C13" s="31">
        <v>0</v>
      </c>
      <c r="D13" s="31"/>
      <c r="E13" s="33">
        <v>0</v>
      </c>
      <c r="F13" s="33"/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31</v>
      </c>
      <c r="B14" s="31">
        <v>0</v>
      </c>
      <c r="C14" s="31">
        <v>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32</v>
      </c>
      <c r="B15" s="31">
        <v>27378780</v>
      </c>
      <c r="C15" s="31">
        <v>0</v>
      </c>
      <c r="D15" s="31"/>
      <c r="E15" s="33">
        <v>2214049.46</v>
      </c>
      <c r="F15" s="33">
        <v>2174832.36</v>
      </c>
      <c r="G15" s="33">
        <v>2178910.71</v>
      </c>
      <c r="H15" s="33">
        <v>2174634.86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33</v>
      </c>
      <c r="B16" s="24">
        <f>+B17+B18+B19+B20+B21+B22+B23+B24+B25</f>
        <v>28115970</v>
      </c>
      <c r="C16" s="24">
        <f>+C17+C18+C19+C20+C21+C22+C23+C24+C25</f>
        <v>0</v>
      </c>
      <c r="D16" s="24">
        <f>SUM(E16:P16)</f>
        <v>6160337.3700000001</v>
      </c>
      <c r="E16" s="25">
        <f>E17+E18+E19+E20+E21+E22+E23+E24+E25</f>
        <v>612827.42000000004</v>
      </c>
      <c r="F16" s="34">
        <f>F17+F18+F19+F20+F21+F22+F23+F24+F25</f>
        <v>342911.27</v>
      </c>
      <c r="G16" s="34">
        <f>G17+G18+G19+G20+G21+G22+G23+G24+G25</f>
        <v>4248203.88</v>
      </c>
      <c r="H16" s="28">
        <f>H17+H18+H19+H20+H21+H22+H23+H24+H25</f>
        <v>956394.8</v>
      </c>
      <c r="I16" s="35">
        <f>+I17+I18+I19+I20+I21+I22+I23+I24+I25</f>
        <v>0</v>
      </c>
      <c r="J16" s="35">
        <f>J17+J18+J19+J20+J21+J22+J23+J24+J25</f>
        <v>0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34</v>
      </c>
      <c r="B17" s="31">
        <v>5676372</v>
      </c>
      <c r="C17" s="31">
        <v>0</v>
      </c>
      <c r="D17" s="31"/>
      <c r="E17" s="32">
        <v>315761.55</v>
      </c>
      <c r="F17" s="32">
        <v>121632.27</v>
      </c>
      <c r="G17" s="32">
        <v>728833.34</v>
      </c>
      <c r="H17" s="32">
        <v>348395.99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35</v>
      </c>
      <c r="B18" s="31">
        <v>15000</v>
      </c>
      <c r="C18" s="31">
        <v>0</v>
      </c>
      <c r="D18" s="31"/>
      <c r="E18" s="32">
        <v>0</v>
      </c>
      <c r="F18" s="32">
        <v>0</v>
      </c>
      <c r="G18" s="32">
        <v>10162</v>
      </c>
      <c r="H18" s="32">
        <v>2500.04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36</v>
      </c>
      <c r="B19" s="31">
        <v>500000</v>
      </c>
      <c r="C19" s="31">
        <v>0</v>
      </c>
      <c r="D19" s="31"/>
      <c r="E19" s="32">
        <v>0</v>
      </c>
      <c r="F19" s="32">
        <v>0</v>
      </c>
      <c r="G19" s="32">
        <v>69240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37</v>
      </c>
      <c r="B20" s="31">
        <v>30000</v>
      </c>
      <c r="C20" s="31">
        <v>0</v>
      </c>
      <c r="D20" s="31"/>
      <c r="E20" s="32">
        <v>0</v>
      </c>
      <c r="F20" s="32">
        <v>0</v>
      </c>
      <c r="G20" s="32">
        <v>200</v>
      </c>
      <c r="H20" s="32">
        <v>151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38</v>
      </c>
      <c r="B21" s="31">
        <v>11304420</v>
      </c>
      <c r="C21" s="31">
        <v>0</v>
      </c>
      <c r="D21" s="31"/>
      <c r="E21" s="32">
        <v>240000</v>
      </c>
      <c r="F21" s="32">
        <v>210000</v>
      </c>
      <c r="G21" s="32">
        <v>210000</v>
      </c>
      <c r="H21" s="32">
        <v>210000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39</v>
      </c>
      <c r="B22" s="31">
        <v>4250020</v>
      </c>
      <c r="C22" s="31">
        <v>0</v>
      </c>
      <c r="D22" s="31"/>
      <c r="E22" s="32">
        <v>0</v>
      </c>
      <c r="F22" s="32">
        <v>0</v>
      </c>
      <c r="G22" s="32">
        <v>2616403.61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40</v>
      </c>
      <c r="B23" s="31">
        <v>4224000</v>
      </c>
      <c r="C23" s="31">
        <v>0</v>
      </c>
      <c r="D23" s="31"/>
      <c r="E23" s="32">
        <v>10337.870000000001</v>
      </c>
      <c r="F23" s="32">
        <v>10679</v>
      </c>
      <c r="G23" s="32">
        <v>189051.05</v>
      </c>
      <c r="H23" s="32">
        <v>329904.96000000002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41</v>
      </c>
      <c r="B24" s="31">
        <v>1505000</v>
      </c>
      <c r="C24" s="31">
        <v>0</v>
      </c>
      <c r="D24" s="31"/>
      <c r="E24" s="32">
        <v>0</v>
      </c>
      <c r="F24" s="32">
        <v>600</v>
      </c>
      <c r="G24" s="32">
        <v>389267.88</v>
      </c>
      <c r="H24" s="32">
        <v>42078.81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42</v>
      </c>
      <c r="B25" s="31">
        <v>611158</v>
      </c>
      <c r="C25" s="31">
        <v>0</v>
      </c>
      <c r="D25" s="31"/>
      <c r="E25" s="32">
        <v>46728</v>
      </c>
      <c r="F25" s="32">
        <v>0</v>
      </c>
      <c r="G25" s="32">
        <v>35046</v>
      </c>
      <c r="H25" s="32">
        <v>23364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43</v>
      </c>
      <c r="B26" s="24">
        <f>+B27+B28+B29+B30+B31+B32+B33+B34+B35</f>
        <v>8936408</v>
      </c>
      <c r="C26" s="24">
        <f>+C27+C28+C29+C30+C31+C32+C33+C34+C35</f>
        <v>0</v>
      </c>
      <c r="D26" s="24">
        <f>SUM(E26:P26)</f>
        <v>1287945.74</v>
      </c>
      <c r="E26" s="36">
        <f>SUM(E27:E35)</f>
        <v>0</v>
      </c>
      <c r="F26" s="36">
        <f>SUM(F27:F35)</f>
        <v>0</v>
      </c>
      <c r="G26" s="37">
        <f t="shared" ref="G26:J26" si="2">SUM(G27:G35)</f>
        <v>156940.37999999998</v>
      </c>
      <c r="H26" s="36">
        <f t="shared" si="2"/>
        <v>1131005.3600000001</v>
      </c>
      <c r="I26" s="36">
        <f>SUM(I27:I35)</f>
        <v>0</v>
      </c>
      <c r="J26" s="36">
        <f t="shared" si="2"/>
        <v>0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44</v>
      </c>
      <c r="B27" s="31">
        <v>455000</v>
      </c>
      <c r="C27" s="31">
        <v>0</v>
      </c>
      <c r="D27" s="31"/>
      <c r="E27" s="32">
        <v>0</v>
      </c>
      <c r="F27" s="32">
        <v>0</v>
      </c>
      <c r="G27" s="32">
        <v>84909.93</v>
      </c>
      <c r="H27" s="32">
        <v>167868.81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45</v>
      </c>
      <c r="B28" s="31">
        <v>40000</v>
      </c>
      <c r="C28" s="31">
        <v>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46</v>
      </c>
      <c r="B29" s="31">
        <v>168500</v>
      </c>
      <c r="C29" s="31">
        <v>0</v>
      </c>
      <c r="D29" s="31"/>
      <c r="E29" s="32">
        <v>0</v>
      </c>
      <c r="F29" s="32">
        <v>0</v>
      </c>
      <c r="G29" s="32">
        <v>0</v>
      </c>
      <c r="H29" s="32">
        <v>77880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47</v>
      </c>
      <c r="B30" s="31">
        <v>30000</v>
      </c>
      <c r="C30" s="31">
        <v>0</v>
      </c>
      <c r="D30" s="31"/>
      <c r="E30" s="32">
        <v>0</v>
      </c>
      <c r="F30" s="32">
        <v>0</v>
      </c>
      <c r="G30" s="32">
        <v>45536.04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48</v>
      </c>
      <c r="B31" s="31">
        <v>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49</v>
      </c>
      <c r="B32" s="31">
        <v>85000</v>
      </c>
      <c r="C32" s="31">
        <v>0</v>
      </c>
      <c r="D32" s="31"/>
      <c r="E32" s="32">
        <v>0</v>
      </c>
      <c r="F32" s="32">
        <v>0</v>
      </c>
      <c r="G32" s="32">
        <v>21725.5</v>
      </c>
      <c r="H32" s="32">
        <v>60247.9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108</v>
      </c>
      <c r="B33" s="31">
        <v>6847908</v>
      </c>
      <c r="C33" s="31">
        <v>0</v>
      </c>
      <c r="D33" s="31"/>
      <c r="E33" s="32">
        <v>0</v>
      </c>
      <c r="F33" s="32">
        <v>0</v>
      </c>
      <c r="G33" s="32">
        <v>462.55</v>
      </c>
      <c r="H33" s="32">
        <v>2587.39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50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51</v>
      </c>
      <c r="B35" s="31">
        <v>1310000</v>
      </c>
      <c r="C35" s="31">
        <v>0</v>
      </c>
      <c r="D35" s="31"/>
      <c r="E35" s="32">
        <v>0</v>
      </c>
      <c r="F35" s="32">
        <v>0</v>
      </c>
      <c r="G35" s="32">
        <v>4306.3599999999997</v>
      </c>
      <c r="H35" s="32">
        <v>822421.26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52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53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54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55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56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57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58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59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60</v>
      </c>
      <c r="B44" s="24">
        <v>0</v>
      </c>
      <c r="C44" s="24">
        <v>0</v>
      </c>
      <c r="D44" s="24">
        <f>SUM(E44:P44)</f>
        <v>0</v>
      </c>
      <c r="E44" s="36">
        <f>SUM(E45:E51)</f>
        <v>0</v>
      </c>
      <c r="F44" s="36">
        <f t="shared" ref="F44:J44" si="7">SUM(F45:F51)</f>
        <v>0</v>
      </c>
      <c r="G44" s="36">
        <f t="shared" si="7"/>
        <v>0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61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</row>
    <row r="46" spans="1:20" ht="72" x14ac:dyDescent="0.55000000000000004">
      <c r="A46" s="30" t="s">
        <v>62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</row>
    <row r="47" spans="1:20" ht="72" x14ac:dyDescent="0.55000000000000004">
      <c r="A47" s="30" t="s">
        <v>63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</row>
    <row r="48" spans="1:20" ht="108" x14ac:dyDescent="0.55000000000000004">
      <c r="A48" s="30" t="s">
        <v>64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</row>
    <row r="49" spans="1:16" ht="108" x14ac:dyDescent="0.55000000000000004">
      <c r="A49" s="30" t="s">
        <v>65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</row>
    <row r="50" spans="1:16" ht="72" x14ac:dyDescent="0.55000000000000004">
      <c r="A50" s="30" t="s">
        <v>66</v>
      </c>
      <c r="B50" s="31">
        <v>0</v>
      </c>
      <c r="C50" s="31">
        <v>0</v>
      </c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</row>
    <row r="51" spans="1:16" ht="72" x14ac:dyDescent="0.55000000000000004">
      <c r="A51" s="30" t="s">
        <v>67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</row>
    <row r="52" spans="1:16" ht="72" x14ac:dyDescent="0.55000000000000004">
      <c r="A52" s="17" t="s">
        <v>68</v>
      </c>
      <c r="B52" s="24">
        <f>+B53+B54+B55+B56+B57+B58+B59+B60+B61</f>
        <v>0</v>
      </c>
      <c r="C52" s="24">
        <f>+C53+C54+C55+C56+C57+C58+C59+C60+C61</f>
        <v>0</v>
      </c>
      <c r="D52" s="24">
        <f>SUM(E52:P52)</f>
        <v>0</v>
      </c>
      <c r="E52" s="36">
        <f>SUM(E53:E61)</f>
        <v>0</v>
      </c>
      <c r="F52" s="36">
        <f t="shared" ref="F52:J52" si="9">SUM(F53:F61)</f>
        <v>0</v>
      </c>
      <c r="G52" s="36">
        <f t="shared" si="9"/>
        <v>0</v>
      </c>
      <c r="H52" s="36">
        <f t="shared" si="9"/>
        <v>0</v>
      </c>
      <c r="I52" s="36">
        <f>SUM(I53:I61)</f>
        <v>0</v>
      </c>
      <c r="J52" s="36">
        <f t="shared" si="9"/>
        <v>0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69</v>
      </c>
      <c r="B53" s="31">
        <v>0</v>
      </c>
      <c r="C53" s="31">
        <v>0</v>
      </c>
      <c r="D53" s="31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70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71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72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73</v>
      </c>
      <c r="B57" s="31">
        <v>0</v>
      </c>
      <c r="C57" s="31">
        <v>0</v>
      </c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74</v>
      </c>
      <c r="B58" s="31">
        <v>0</v>
      </c>
      <c r="C58" s="31">
        <v>0</v>
      </c>
      <c r="D58" s="31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75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76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77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78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79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80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81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82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83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84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85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86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87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88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89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90</v>
      </c>
      <c r="B74" s="61">
        <f>+B52+B26+B16+B10</f>
        <v>295941158</v>
      </c>
      <c r="C74" s="61">
        <f>+C52+C26+C16+C10</f>
        <v>0</v>
      </c>
      <c r="D74" s="61">
        <f>SUM(E74:P74)</f>
        <v>88007825.359999999</v>
      </c>
      <c r="E74" s="61">
        <f>E10+E16+E26+E36+E52+E62+E67+E70</f>
        <v>17766876.880000003</v>
      </c>
      <c r="F74" s="61">
        <f>F70+F67+F62+F52+F44+F36+F26+F16+F10</f>
        <v>18002090.419999998</v>
      </c>
      <c r="G74" s="61">
        <f>G70+G67+G62+G52+G44+G36+G26+G16+G10</f>
        <v>21240150.960000001</v>
      </c>
      <c r="H74" s="61">
        <f>H67+H62+H52+H26+H16+H10</f>
        <v>30998707.099999998</v>
      </c>
      <c r="I74" s="61">
        <f>+I10+I16+I26+I36+I44+I52+I61+I67+I70</f>
        <v>0</v>
      </c>
      <c r="J74" s="61">
        <f>J10+J16+J26+J36+J52</f>
        <v>0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91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92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93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94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95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96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97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98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99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100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101</v>
      </c>
      <c r="B86" s="84">
        <f>+B74+B84</f>
        <v>295941158</v>
      </c>
      <c r="C86" s="85">
        <f>+C84+C74</f>
        <v>0</v>
      </c>
      <c r="D86" s="84">
        <f>SUM(E86:P86)</f>
        <v>88007825.359999999</v>
      </c>
      <c r="E86" s="86">
        <f>+E74+E84</f>
        <v>17766876.880000003</v>
      </c>
      <c r="F86" s="87">
        <f t="shared" ref="F86:O86" si="22">+F74+F84</f>
        <v>18002090.419999998</v>
      </c>
      <c r="G86" s="88">
        <f>+G74+G84</f>
        <v>21240150.960000001</v>
      </c>
      <c r="H86" s="88">
        <f>+H74+H84</f>
        <v>30998707.099999998</v>
      </c>
      <c r="I86" s="88">
        <f>+I74+I84</f>
        <v>0</v>
      </c>
      <c r="J86" s="88">
        <f t="shared" si="22"/>
        <v>0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102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ht="21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89"/>
    </row>
    <row r="89" spans="1:25" x14ac:dyDescent="0.55000000000000004">
      <c r="A89" s="7"/>
      <c r="B89" s="7"/>
      <c r="C89" s="7"/>
      <c r="D89" s="7"/>
      <c r="E89" s="92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25" s="1" customFormat="1" ht="46.5" x14ac:dyDescent="0.7">
      <c r="A90" s="90"/>
      <c r="B90" s="90"/>
      <c r="C90" s="90"/>
      <c r="D90" s="3"/>
      <c r="E90" s="3"/>
      <c r="F90" s="3"/>
      <c r="G90" s="3"/>
      <c r="H90" s="3"/>
      <c r="I90" s="90"/>
      <c r="J90" s="90"/>
      <c r="K90" s="3"/>
      <c r="L90" s="3"/>
      <c r="M90" s="3"/>
      <c r="N90" s="7"/>
      <c r="O90" s="7"/>
      <c r="P90" s="7"/>
      <c r="U90"/>
      <c r="V90"/>
      <c r="W90"/>
      <c r="X90"/>
      <c r="Y90"/>
    </row>
    <row r="91" spans="1:25" s="1" customFormat="1" ht="46.5" x14ac:dyDescent="0.7">
      <c r="B91" s="2"/>
      <c r="C91" s="94" t="s">
        <v>109</v>
      </c>
      <c r="D91" s="94"/>
      <c r="E91" s="3"/>
      <c r="F91" s="3"/>
      <c r="G91" s="3"/>
      <c r="H91" s="97" t="s">
        <v>103</v>
      </c>
      <c r="I91" s="97"/>
      <c r="J91" s="97"/>
      <c r="K91" s="97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3"/>
      <c r="C92" s="93" t="s">
        <v>110</v>
      </c>
      <c r="D92" s="93"/>
      <c r="E92" s="3"/>
      <c r="F92" s="3"/>
      <c r="G92" s="3"/>
      <c r="H92" s="93" t="s">
        <v>104</v>
      </c>
      <c r="I92" s="93"/>
      <c r="J92" s="93"/>
      <c r="K92" s="93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A93" s="9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 t="s">
        <v>105</v>
      </c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/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94" t="s">
        <v>106</v>
      </c>
      <c r="E97" s="94"/>
      <c r="F97" s="94"/>
      <c r="G97" s="94"/>
      <c r="H97" s="94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3"/>
      <c r="E98" s="93" t="s">
        <v>107</v>
      </c>
      <c r="F98" s="93"/>
      <c r="G98" s="93"/>
      <c r="H98" s="3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</sheetData>
  <mergeCells count="11">
    <mergeCell ref="H92:K92"/>
    <mergeCell ref="D97:H97"/>
    <mergeCell ref="E98:G98"/>
    <mergeCell ref="A1:P1"/>
    <mergeCell ref="A2:P2"/>
    <mergeCell ref="A3:P3"/>
    <mergeCell ref="A4:P4"/>
    <mergeCell ref="A5:P5"/>
    <mergeCell ref="H91:K91"/>
    <mergeCell ref="C91:D91"/>
    <mergeCell ref="C92:D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2026-05-01T15:50:04Z</cp:lastPrinted>
  <dcterms:created xsi:type="dcterms:W3CDTF">2025-04-15T16:34:16Z</dcterms:created>
  <dcterms:modified xsi:type="dcterms:W3CDTF">2026-05-05T14:20:57Z</dcterms:modified>
</cp:coreProperties>
</file>