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13E2F021-FE4B-495F-B41B-61BCC4713CFB}" xr6:coauthVersionLast="47" xr6:coauthVersionMax="47" xr10:uidLastSave="{00000000-0000-0000-0000-000000000000}"/>
  <bookViews>
    <workbookView xWindow="-120" yWindow="-120" windowWidth="29040" windowHeight="15720" xr2:uid="{CD202FF6-3267-41E1-9DA9-C9BC7FB38C6B}"/>
  </bookViews>
  <sheets>
    <sheet name="NOM EMPLE TEMPLO ABRIL 2026" sheetId="1" r:id="rId1"/>
  </sheets>
  <definedNames>
    <definedName name="_xlnm._FilterDatabase" localSheetId="0" hidden="1">'NOM EMPLE TEMPLO ABRIL 2026'!$B$3:$P$8</definedName>
    <definedName name="_xlnm.Print_Area" localSheetId="0">'NOM EMPLE TEMPLO ABRIL 2026'!$B$1:$P$203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83" i="1" l="1"/>
  <c r="D183" i="1"/>
  <c r="K181" i="1"/>
  <c r="J181" i="1"/>
  <c r="N180" i="1"/>
  <c r="M180" i="1"/>
  <c r="M181" i="1" s="1"/>
  <c r="L180" i="1"/>
  <c r="L181" i="1" s="1"/>
  <c r="K180" i="1"/>
  <c r="J180" i="1"/>
  <c r="H180" i="1"/>
  <c r="H181" i="1" s="1"/>
  <c r="O179" i="1"/>
  <c r="P179" i="1" s="1"/>
  <c r="P178" i="1"/>
  <c r="O178" i="1"/>
  <c r="P177" i="1"/>
  <c r="O177" i="1"/>
  <c r="O176" i="1"/>
  <c r="P176" i="1" s="1"/>
  <c r="P175" i="1"/>
  <c r="O175" i="1"/>
  <c r="P174" i="1"/>
  <c r="O174" i="1"/>
  <c r="O173" i="1"/>
  <c r="O180" i="1" s="1"/>
  <c r="P172" i="1"/>
  <c r="O172" i="1"/>
  <c r="N169" i="1"/>
  <c r="M169" i="1"/>
  <c r="L169" i="1"/>
  <c r="K169" i="1"/>
  <c r="J169" i="1"/>
  <c r="H169" i="1"/>
  <c r="O168" i="1"/>
  <c r="P168" i="1" s="1"/>
  <c r="P167" i="1"/>
  <c r="O167" i="1"/>
  <c r="P166" i="1"/>
  <c r="O166" i="1"/>
  <c r="O165" i="1"/>
  <c r="P165" i="1" s="1"/>
  <c r="P164" i="1"/>
  <c r="O164" i="1"/>
  <c r="P163" i="1"/>
  <c r="O163" i="1"/>
  <c r="O162" i="1"/>
  <c r="P162" i="1" s="1"/>
  <c r="P161" i="1"/>
  <c r="O161" i="1"/>
  <c r="P160" i="1"/>
  <c r="O160" i="1"/>
  <c r="O169" i="1" s="1"/>
  <c r="N157" i="1"/>
  <c r="N181" i="1" s="1"/>
  <c r="M157" i="1"/>
  <c r="L157" i="1"/>
  <c r="K157" i="1"/>
  <c r="J157" i="1"/>
  <c r="H157" i="1"/>
  <c r="P156" i="1"/>
  <c r="O156" i="1"/>
  <c r="P155" i="1"/>
  <c r="O155" i="1"/>
  <c r="O154" i="1"/>
  <c r="P154" i="1" s="1"/>
  <c r="P153" i="1"/>
  <c r="O153" i="1"/>
  <c r="P152" i="1"/>
  <c r="O152" i="1"/>
  <c r="O151" i="1"/>
  <c r="P151" i="1" s="1"/>
  <c r="P150" i="1"/>
  <c r="O150" i="1"/>
  <c r="P149" i="1"/>
  <c r="O149" i="1"/>
  <c r="N146" i="1"/>
  <c r="M146" i="1"/>
  <c r="L146" i="1"/>
  <c r="K146" i="1"/>
  <c r="J146" i="1"/>
  <c r="H146" i="1"/>
  <c r="P145" i="1"/>
  <c r="O145" i="1"/>
  <c r="P144" i="1"/>
  <c r="O144" i="1"/>
  <c r="O143" i="1"/>
  <c r="P143" i="1" s="1"/>
  <c r="P142" i="1"/>
  <c r="O142" i="1"/>
  <c r="P141" i="1"/>
  <c r="O141" i="1"/>
  <c r="O140" i="1"/>
  <c r="P140" i="1" s="1"/>
  <c r="P139" i="1"/>
  <c r="O139" i="1"/>
  <c r="P138" i="1"/>
  <c r="O138" i="1"/>
  <c r="O137" i="1"/>
  <c r="P137" i="1" s="1"/>
  <c r="P136" i="1"/>
  <c r="O136" i="1"/>
  <c r="N132" i="1"/>
  <c r="M132" i="1"/>
  <c r="L132" i="1"/>
  <c r="K132" i="1"/>
  <c r="J132" i="1"/>
  <c r="H132" i="1"/>
  <c r="O131" i="1"/>
  <c r="O132" i="1" s="1"/>
  <c r="N128" i="1"/>
  <c r="M128" i="1"/>
  <c r="L128" i="1"/>
  <c r="K128" i="1"/>
  <c r="J128" i="1"/>
  <c r="I128" i="1"/>
  <c r="H128" i="1"/>
  <c r="O127" i="1"/>
  <c r="P127" i="1" s="1"/>
  <c r="O126" i="1"/>
  <c r="P126" i="1" s="1"/>
  <c r="O125" i="1"/>
  <c r="P125" i="1" s="1"/>
  <c r="O124" i="1"/>
  <c r="P124" i="1" s="1"/>
  <c r="O123" i="1"/>
  <c r="P123" i="1" s="1"/>
  <c r="O122" i="1"/>
  <c r="P122" i="1" s="1"/>
  <c r="O121" i="1"/>
  <c r="P121" i="1" s="1"/>
  <c r="P128" i="1" s="1"/>
  <c r="O118" i="1"/>
  <c r="N118" i="1"/>
  <c r="P117" i="1"/>
  <c r="P118" i="1" s="1"/>
  <c r="O117" i="1"/>
  <c r="N114" i="1"/>
  <c r="M114" i="1"/>
  <c r="L114" i="1"/>
  <c r="K114" i="1"/>
  <c r="J114" i="1"/>
  <c r="I114" i="1"/>
  <c r="H114" i="1"/>
  <c r="O113" i="1"/>
  <c r="P113" i="1" s="1"/>
  <c r="O112" i="1"/>
  <c r="P112" i="1" s="1"/>
  <c r="O111" i="1"/>
  <c r="O114" i="1" s="1"/>
  <c r="O108" i="1"/>
  <c r="N108" i="1"/>
  <c r="M108" i="1"/>
  <c r="L108" i="1"/>
  <c r="K108" i="1"/>
  <c r="J108" i="1"/>
  <c r="I108" i="1"/>
  <c r="H108" i="1"/>
  <c r="O107" i="1"/>
  <c r="P107" i="1" s="1"/>
  <c r="P108" i="1" s="1"/>
  <c r="N104" i="1"/>
  <c r="M104" i="1"/>
  <c r="L104" i="1"/>
  <c r="K104" i="1"/>
  <c r="J104" i="1"/>
  <c r="H104" i="1"/>
  <c r="P103" i="1"/>
  <c r="O103" i="1"/>
  <c r="O102" i="1"/>
  <c r="P102" i="1" s="1"/>
  <c r="P101" i="1"/>
  <c r="O101" i="1"/>
  <c r="P100" i="1"/>
  <c r="O100" i="1"/>
  <c r="O99" i="1"/>
  <c r="P99" i="1" s="1"/>
  <c r="P98" i="1"/>
  <c r="P104" i="1" s="1"/>
  <c r="O98" i="1"/>
  <c r="P97" i="1"/>
  <c r="O97" i="1"/>
  <c r="O104" i="1" s="1"/>
  <c r="P96" i="1"/>
  <c r="N93" i="1"/>
  <c r="M93" i="1"/>
  <c r="L93" i="1"/>
  <c r="K93" i="1"/>
  <c r="J93" i="1"/>
  <c r="H93" i="1"/>
  <c r="O91" i="1"/>
  <c r="P91" i="1" s="1"/>
  <c r="O90" i="1"/>
  <c r="P90" i="1" s="1"/>
  <c r="O89" i="1"/>
  <c r="P89" i="1" s="1"/>
  <c r="O88" i="1"/>
  <c r="P88" i="1" s="1"/>
  <c r="O87" i="1"/>
  <c r="P87" i="1" s="1"/>
  <c r="O86" i="1"/>
  <c r="O93" i="1" s="1"/>
  <c r="O83" i="1"/>
  <c r="P83" i="1" s="1"/>
  <c r="O82" i="1"/>
  <c r="P82" i="1" s="1"/>
  <c r="O79" i="1"/>
  <c r="N79" i="1"/>
  <c r="M79" i="1"/>
  <c r="L79" i="1"/>
  <c r="K79" i="1"/>
  <c r="J79" i="1"/>
  <c r="H79" i="1"/>
  <c r="O78" i="1"/>
  <c r="P78" i="1" s="1"/>
  <c r="P77" i="1"/>
  <c r="O76" i="1"/>
  <c r="P76" i="1" s="1"/>
  <c r="P75" i="1"/>
  <c r="O75" i="1"/>
  <c r="P72" i="1"/>
  <c r="O72" i="1"/>
  <c r="N72" i="1"/>
  <c r="M72" i="1"/>
  <c r="L72" i="1"/>
  <c r="K72" i="1"/>
  <c r="J72" i="1"/>
  <c r="I72" i="1"/>
  <c r="H72" i="1"/>
  <c r="P71" i="1"/>
  <c r="N68" i="1"/>
  <c r="N183" i="1" s="1"/>
  <c r="M68" i="1"/>
  <c r="L68" i="1"/>
  <c r="K68" i="1"/>
  <c r="J68" i="1"/>
  <c r="I68" i="1"/>
  <c r="H68" i="1"/>
  <c r="O67" i="1"/>
  <c r="P67" i="1" s="1"/>
  <c r="O66" i="1"/>
  <c r="P66" i="1" s="1"/>
  <c r="P68" i="1" s="1"/>
  <c r="O64" i="1"/>
  <c r="P64" i="1" s="1"/>
  <c r="O63" i="1"/>
  <c r="P63" i="1" s="1"/>
  <c r="O60" i="1"/>
  <c r="P60" i="1" s="1"/>
  <c r="O59" i="1"/>
  <c r="P59" i="1" s="1"/>
  <c r="O56" i="1"/>
  <c r="P56" i="1" s="1"/>
  <c r="O55" i="1"/>
  <c r="P55" i="1" s="1"/>
  <c r="N52" i="1"/>
  <c r="M52" i="1"/>
  <c r="L52" i="1"/>
  <c r="K52" i="1"/>
  <c r="J52" i="1"/>
  <c r="H52" i="1"/>
  <c r="O51" i="1"/>
  <c r="P51" i="1" s="1"/>
  <c r="O50" i="1"/>
  <c r="P50" i="1" s="1"/>
  <c r="O47" i="1"/>
  <c r="P47" i="1" s="1"/>
  <c r="O46" i="1"/>
  <c r="P46" i="1" s="1"/>
  <c r="O43" i="1"/>
  <c r="N43" i="1"/>
  <c r="M43" i="1"/>
  <c r="L43" i="1"/>
  <c r="K43" i="1"/>
  <c r="J43" i="1"/>
  <c r="H43" i="1"/>
  <c r="O42" i="1"/>
  <c r="P42" i="1" s="1"/>
  <c r="O41" i="1"/>
  <c r="P41" i="1" s="1"/>
  <c r="O38" i="1"/>
  <c r="P38" i="1" s="1"/>
  <c r="O37" i="1"/>
  <c r="P37" i="1" s="1"/>
  <c r="O34" i="1"/>
  <c r="P34" i="1" s="1"/>
  <c r="O33" i="1"/>
  <c r="P33" i="1" s="1"/>
  <c r="O31" i="1"/>
  <c r="P31" i="1" s="1"/>
  <c r="O30" i="1"/>
  <c r="P30" i="1" s="1"/>
  <c r="O27" i="1"/>
  <c r="N27" i="1"/>
  <c r="M27" i="1"/>
  <c r="L27" i="1"/>
  <c r="K27" i="1"/>
  <c r="J27" i="1"/>
  <c r="I27" i="1"/>
  <c r="H27" i="1"/>
  <c r="P26" i="1"/>
  <c r="O26" i="1"/>
  <c r="O25" i="1"/>
  <c r="P25" i="1" s="1"/>
  <c r="P24" i="1"/>
  <c r="O24" i="1"/>
  <c r="N20" i="1"/>
  <c r="M20" i="1"/>
  <c r="L20" i="1"/>
  <c r="K20" i="1"/>
  <c r="J20" i="1"/>
  <c r="I20" i="1"/>
  <c r="H20" i="1"/>
  <c r="O19" i="1"/>
  <c r="O20" i="1" s="1"/>
  <c r="N16" i="1"/>
  <c r="M16" i="1"/>
  <c r="L16" i="1"/>
  <c r="L183" i="1" s="1"/>
  <c r="K16" i="1"/>
  <c r="K183" i="1" s="1"/>
  <c r="J16" i="1"/>
  <c r="J183" i="1" s="1"/>
  <c r="H16" i="1"/>
  <c r="H183" i="1" s="1"/>
  <c r="O15" i="1"/>
  <c r="P15" i="1" s="1"/>
  <c r="O14" i="1"/>
  <c r="P14" i="1" s="1"/>
  <c r="P13" i="1"/>
  <c r="P16" i="1" s="1"/>
  <c r="P52" i="1" l="1"/>
  <c r="P27" i="1"/>
  <c r="P43" i="1"/>
  <c r="P157" i="1"/>
  <c r="P146" i="1"/>
  <c r="P79" i="1"/>
  <c r="P169" i="1"/>
  <c r="O16" i="1"/>
  <c r="O52" i="1"/>
  <c r="O68" i="1"/>
  <c r="O128" i="1"/>
  <c r="P19" i="1"/>
  <c r="P20" i="1" s="1"/>
  <c r="P86" i="1"/>
  <c r="P93" i="1" s="1"/>
  <c r="P111" i="1"/>
  <c r="P114" i="1" s="1"/>
  <c r="O146" i="1"/>
  <c r="O157" i="1"/>
  <c r="O181" i="1" s="1"/>
  <c r="P131" i="1"/>
  <c r="P132" i="1" s="1"/>
  <c r="P173" i="1"/>
  <c r="P180" i="1" s="1"/>
  <c r="P181" i="1" s="1"/>
  <c r="P183" i="1" l="1"/>
  <c r="O183" i="1"/>
</calcChain>
</file>

<file path=xl/sharedStrings.xml><?xml version="1.0" encoding="utf-8"?>
<sst xmlns="http://schemas.openxmlformats.org/spreadsheetml/2006/main" count="443" uniqueCount="199">
  <si>
    <t xml:space="preserve">           OFICINA NACIONAL DE EVALUACIÓN SÍSMICA Y VULNERABILIDAD DE INFRAESTRUCTURA Y EDIFICACIONES </t>
  </si>
  <si>
    <t>RNC 430-00787-2</t>
  </si>
  <si>
    <t>REPORTE DE NÓMINA</t>
  </si>
  <si>
    <t xml:space="preserve">       CONCEPTO PAGO SUELDO 000018 - EMPLEADOS TEMPORALES CORRESPONDIENTE AL MES DE ABRIL 2026</t>
  </si>
  <si>
    <t>CAPITULO: 0211    SUBCAPITULO: 01     DAF: 01     UE: 0006    PROGRAMA: 17    SUBPROGRAMA: 02    PROYECTO: 0    ACTIVIDAD: 0001    CUENTA: 2.1.1.2.08    FONDO: 0100</t>
  </si>
  <si>
    <t>NOMBRE</t>
  </si>
  <si>
    <t>GENERO</t>
  </si>
  <si>
    <t>FUNCIÓN</t>
  </si>
  <si>
    <t xml:space="preserve">ESTATUS </t>
  </si>
  <si>
    <t xml:space="preserve">DESDE </t>
  </si>
  <si>
    <t>HASTA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</si>
  <si>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</si>
  <si>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</si>
  <si>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</si>
  <si>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</si>
  <si>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</si>
  <si>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</si>
  <si>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</si>
  <si>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</si>
  <si>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</si>
  <si>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</si>
  <si>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DIRECCIÓN GENERAL</t>
  </si>
  <si>
    <t>NANCY YOCASTA SANTANA SÁNCHEZ</t>
  </si>
  <si>
    <t>F</t>
  </si>
  <si>
    <t xml:space="preserve">ASISTENTE </t>
  </si>
  <si>
    <t xml:space="preserve">TEMPORAL </t>
  </si>
  <si>
    <t xml:space="preserve">MALAWI JHON MATEO ALLANIC </t>
  </si>
  <si>
    <t>M</t>
  </si>
  <si>
    <t xml:space="preserve">CHOFER </t>
  </si>
  <si>
    <t xml:space="preserve">DIONYS MANUEL DE LA CRUZ GARCIA </t>
  </si>
  <si>
    <t>ANALISTA DE DESARROLLO INSTITUCIONAL</t>
  </si>
  <si>
    <t>Subtotal :</t>
  </si>
  <si>
    <t>DEPARTAMENTO DE GESTIÓN DE RIESGO</t>
  </si>
  <si>
    <t xml:space="preserve">ANA ARREDONDO EVE </t>
  </si>
  <si>
    <t>ENCARGADA DEL DEPARTAMENTO GESTIÓN DE RIESGO</t>
  </si>
  <si>
    <t>DEPARTAMENTO JURÍDICO</t>
  </si>
  <si>
    <t>VANESSA VICTORIA GARCÍA TAVERAS</t>
  </si>
  <si>
    <t xml:space="preserve">ENC. DEL DEPARTAMENTO JURIDICO </t>
  </si>
  <si>
    <t>MARÍA MAGDALENA HERNÁNDEZ HERNÁNDEZ</t>
  </si>
  <si>
    <t>ANALISTA LEGAL</t>
  </si>
  <si>
    <t>TEMPORAL</t>
  </si>
  <si>
    <t>PASCUAL DÍAZ</t>
  </si>
  <si>
    <t xml:space="preserve">EDDY REYES DE LA ROSA </t>
  </si>
  <si>
    <t>SECCIÓN DE PRESUPUESTO</t>
  </si>
  <si>
    <t>RABZARIS GARVIN CORREA BIERD</t>
  </si>
  <si>
    <t>ANALISTA DE PRESUPUESTO</t>
  </si>
  <si>
    <t>SECCIÓN DE CONTROL DE BIENES</t>
  </si>
  <si>
    <t>YOSELYN CUEVAS FELIZ</t>
  </si>
  <si>
    <t>ENC. SECCIÓN DE CONTROL DE BIENES</t>
  </si>
  <si>
    <t>SECCIÓN DE ALMACEN Y SUMINISTRO</t>
  </si>
  <si>
    <t>MANUELA PERALTA PICHARDO</t>
  </si>
  <si>
    <t>ENC. SECCIÓN DE ALMACEN Y SUMINISTRO</t>
  </si>
  <si>
    <t>SECCIÓN DE ATENCIÓN AL USUARIO</t>
  </si>
  <si>
    <t xml:space="preserve">ROCÍO DEL ALBA MERCEDES SUERO </t>
  </si>
  <si>
    <t>OFICIAL DE ATENCIÓN AL USUARIO</t>
  </si>
  <si>
    <t>YULISSA MERCEDES ALMONTE ALMONTE</t>
  </si>
  <si>
    <t>DIVISIÓN DE SERVICIOS GENERALES</t>
  </si>
  <si>
    <t>ELIZABETH VARGAS MERCEDES</t>
  </si>
  <si>
    <t>ENC. DIVISIÓN DE SERVICIOS GENERALES</t>
  </si>
  <si>
    <t>DIVISIÓN DE CONTABILIDAD</t>
  </si>
  <si>
    <t>NIEMIA LANTIGUA FERNÁNDEZ</t>
  </si>
  <si>
    <t>ENC. DE LA DIVISIÓN DE CONTABILIDAD</t>
  </si>
  <si>
    <t>LUZ DEL ALBA MARTÍNEZ CAMPAÑA</t>
  </si>
  <si>
    <t>CONTADORA</t>
  </si>
  <si>
    <t xml:space="preserve">DIVISIÓN DE COMPRAS Y CONTRATACIONES </t>
  </si>
  <si>
    <t xml:space="preserve">HILDA BIENVENIDA PAULA ROSARIO </t>
  </si>
  <si>
    <t xml:space="preserve">ANALISTA DE COMPRAS </t>
  </si>
  <si>
    <t>DEPARTAMENTO DE RECURSOS HUMANOS</t>
  </si>
  <si>
    <t>CARMEN PATRICIA RODRÍGUEZ SUERO</t>
  </si>
  <si>
    <t>ENC. DEL DEPARTAMENTO DE RECURSOS HUMANOS</t>
  </si>
  <si>
    <t>DIVISÓN DE RECLUTAMIENTO, SELECCIÓN Y CAPACITACIÓN DE PERSONAL</t>
  </si>
  <si>
    <t>LESLI ALTAGRACIA PIMENTEL</t>
  </si>
  <si>
    <t>ANALISTA DE CAPACITACIÓN Y DESARROLLO</t>
  </si>
  <si>
    <t>DIVISIÓN DE REGISTRO Y CONTROL DE NÓMINA</t>
  </si>
  <si>
    <t>YUDY BERKYS DE LOS SANTOS SANTOS</t>
  </si>
  <si>
    <t>ENC. DIVISIÓN REGISTRO Y CONTROL DE NÓMINA</t>
  </si>
  <si>
    <t xml:space="preserve">ALENNY TEJEDA MONTERO </t>
  </si>
  <si>
    <t xml:space="preserve">ANALISTA DE NÓMINA </t>
  </si>
  <si>
    <t xml:space="preserve">DIVISIÓN DE COOPERACIÓN INTERNACIONAL </t>
  </si>
  <si>
    <t>ROSA MARGARITA GONZÁLEZ ENCARNACIÓN</t>
  </si>
  <si>
    <t xml:space="preserve">ENC. DIVISIÓN COOPERACIÓN INTERNACIONAL </t>
  </si>
  <si>
    <t>DEPARTAMENTO DE TECNOLOGIA DE INFORMACIÓN DE COMUNICACIÓN</t>
  </si>
  <si>
    <t>DINO CÉSAR RODRÍGUEZ</t>
  </si>
  <si>
    <t>ENC. DEPTO. DE TECNOLOGIA DE INFORMACIÓN DE COMUNICACIÓN (TIC)</t>
  </si>
  <si>
    <t xml:space="preserve">CLARA CLEIDER MONTERO GÓMEZ </t>
  </si>
  <si>
    <t xml:space="preserve">SOPORTE TÉCNICO </t>
  </si>
  <si>
    <t>MARCOS MATEO TIBURCIO</t>
  </si>
  <si>
    <t>TÉCNICO DE PROGRAMACIÓN</t>
  </si>
  <si>
    <t>JELIDA MASSIEL MIESES CASTILLO</t>
  </si>
  <si>
    <t xml:space="preserve">DEPARTAMENTO DE COMUNICACIONES </t>
  </si>
  <si>
    <t>ANA ANYELINA LOPEZ SANTOS</t>
  </si>
  <si>
    <t>ENC. DEPARTAMENTO DE COMUNICACIÓN</t>
  </si>
  <si>
    <t xml:space="preserve">DIRECCIÓN CIENTIFICO SISMO-RESISTENTE </t>
  </si>
  <si>
    <t>DAVID ESTEBAN MEDRANO AGUILÓ</t>
  </si>
  <si>
    <t>ESPECIALISTA EN ENSAYO DE LABORATORIO Y LEVANTAMIENTO ESTRUCTURAL</t>
  </si>
  <si>
    <t>JULIO CÉSAR REFAEL CHECO GÓMEZ</t>
  </si>
  <si>
    <t>DIOGENES LÓPEZ CUSTODIA</t>
  </si>
  <si>
    <t>ESPECIALISTA EN INTRUMENTACION Y MONITOREO</t>
  </si>
  <si>
    <t>JOSÉ ENRIQUE FORTUNA QUIÑONEZ</t>
  </si>
  <si>
    <t>LEONARDO ALBERTO POCKELS DÍAZ</t>
  </si>
  <si>
    <t>FLOR MARÍA LIMA RODRÍGUEZ</t>
  </si>
  <si>
    <t>CLAUDIA DEL CARMEN GERMOSO NÚÑEZ</t>
  </si>
  <si>
    <t>DEPARTAMENTO DE INGENIERIA SISMO-RESISTENCIA</t>
  </si>
  <si>
    <t>MARCOS EDUARDO PANIAGUA YOST</t>
  </si>
  <si>
    <t xml:space="preserve">ENCARGADO DE DEPARTAMENTO DE INGENIERIA SISMO-RESISTENCIA </t>
  </si>
  <si>
    <t>REMY LUCIANO BRETÓN</t>
  </si>
  <si>
    <t>INGENIERO ESTRUCTURAL</t>
  </si>
  <si>
    <t xml:space="preserve">DIOSMARLYN GORIS PAULINO </t>
  </si>
  <si>
    <t xml:space="preserve">INGENIERO CIVIL </t>
  </si>
  <si>
    <t>AURELIO ALMONTE LEBRÓN</t>
  </si>
  <si>
    <t>URI ROLANDO RODRÍGUEZ ALBA</t>
  </si>
  <si>
    <t>GREGORY MIGUEL PEQUERO PEQUERO</t>
  </si>
  <si>
    <t>RELVIN GABRIEL COLÓN SANTANA</t>
  </si>
  <si>
    <t xml:space="preserve">RAFAEL ULISES ALBURQUERQUE CRUZ </t>
  </si>
  <si>
    <t>DIRECCIÓN REGIONAL</t>
  </si>
  <si>
    <t>FANNY MARIEL RAMOS GÓMEZ</t>
  </si>
  <si>
    <t>DIRECTORA REGIONAL</t>
  </si>
  <si>
    <t>DEPARTAMENTO DE RECOPILACIÓN  E INFORMACIÓN  GEOESPACIAL</t>
  </si>
  <si>
    <t>JOVANNY DE AZA TAVERAS</t>
  </si>
  <si>
    <t>ANALISTA GEOMATICO</t>
  </si>
  <si>
    <t>HÉCTOR ANTONIO CEDEÑO ALMONTE</t>
  </si>
  <si>
    <t>MIGUEL DE JESÚS DÍAZ PAREDES</t>
  </si>
  <si>
    <t xml:space="preserve">ARQUITECTO </t>
  </si>
  <si>
    <t>DEPARTAMENTO DE GEOTECNIA</t>
  </si>
  <si>
    <t>MARÍA ELAINE GALVÁN ADAMES</t>
  </si>
  <si>
    <t>ENC. DEL DEPARTAMENTO DE GEOTECNIA</t>
  </si>
  <si>
    <t>DEPARTAMENTO DE EVALUACIÓN Y DISEÑO ARQUITECTONICO</t>
  </si>
  <si>
    <t xml:space="preserve">ZORAIDA DISLA MORALES </t>
  </si>
  <si>
    <t xml:space="preserve">ENCARGADA DEPARTAMENTO DE EVALUACIÓN Y DISEÑO ARQUITECTONICO </t>
  </si>
  <si>
    <t>ÓSCAR REYES SUERO</t>
  </si>
  <si>
    <t>ARQUITECTO</t>
  </si>
  <si>
    <t>ARISMILY MASSIEL RODRÍGUEZ REGALADO</t>
  </si>
  <si>
    <t>WALKER HENVER FONTANA PERREAUX</t>
  </si>
  <si>
    <t>FRANCIS ALEXANDER RODRÍGUEZ REYES</t>
  </si>
  <si>
    <t xml:space="preserve">LUIS ALEXANDER ARIAS LORA </t>
  </si>
  <si>
    <t xml:space="preserve">M </t>
  </si>
  <si>
    <t xml:space="preserve">YAMILE ROMERO CABRERA </t>
  </si>
  <si>
    <t xml:space="preserve">DIBUJANTE </t>
  </si>
  <si>
    <t xml:space="preserve">DEPARTAMENTO DE INSTRUMENTACIÓN Y MONITOREO </t>
  </si>
  <si>
    <t xml:space="preserve">MARIEL TERESA RINCON BOCK </t>
  </si>
  <si>
    <t xml:space="preserve">ENC. DEPTO. DE INSTRUMENTACIÓN Y MONITOREO </t>
  </si>
  <si>
    <t>DEPARTAMENTO DELEGACIONES REGIONALES</t>
  </si>
  <si>
    <t>DELEGACIÓN REGIONAL NORTE (SANTIAGO)</t>
  </si>
  <si>
    <t>DELKA ELIANA ESPINAL DE LEÓN</t>
  </si>
  <si>
    <t>INGENIERA ESTRUCTURAL</t>
  </si>
  <si>
    <t>JENIFFER MILAGROS SUÁREZ ALMONTE</t>
  </si>
  <si>
    <t>CARMEN DIONNIS MARTÍNEZ CASTILLO</t>
  </si>
  <si>
    <t>SANTOS D' OLEO MORILLO</t>
  </si>
  <si>
    <t>INGENIERO CIVIL</t>
  </si>
  <si>
    <t>IVÁN RADHAMÉS ASENCIO FADUL</t>
  </si>
  <si>
    <t>CLARISSA ALTAGRACIA CAPELLÁN ORTEGA</t>
  </si>
  <si>
    <t xml:space="preserve">MANUELA DEL CARMEN POLANCO RICARDO </t>
  </si>
  <si>
    <t>ELVI DE JESÚS CHECO GÓMEZ</t>
  </si>
  <si>
    <t>JOSÉ ALFONSO HO MARTÍNEZ</t>
  </si>
  <si>
    <t>JAIME TOMÁS MARTÍNEZ RODRÍGUEZ</t>
  </si>
  <si>
    <t>SOPORTE TÉCNICO INFORMÁTICO</t>
  </si>
  <si>
    <t xml:space="preserve">DEPARTAMENTO DELEGACIÓN REGIONAL ESTE (SAN PEDRO DE MACORÍS) </t>
  </si>
  <si>
    <t>KATHERIN SORI VALENZUELA</t>
  </si>
  <si>
    <t>ALEXANDRA BRITO DE LA CRUZ</t>
  </si>
  <si>
    <t>ÁNGEL MERCEDES CONCEPCIÓN</t>
  </si>
  <si>
    <t>MALTVIA ABIGAIL MERCEDES ADAMES</t>
  </si>
  <si>
    <t>CARLOS ANTONIO ALCALÁ FRANCISCO</t>
  </si>
  <si>
    <t>DANIEL PÉREZ VALDEZ</t>
  </si>
  <si>
    <t>NÉSTOR DAVID ALCALÁ OJEDA</t>
  </si>
  <si>
    <t xml:space="preserve">TÉCNICO DE INSTRUMENTACIÓN DE ESTRUCTURA </t>
  </si>
  <si>
    <t>JESÚS SEVERINO</t>
  </si>
  <si>
    <t>CONSERJE</t>
  </si>
  <si>
    <t>DELEGACIÓN REGIONAL ESTE (PUERTO PLATA)</t>
  </si>
  <si>
    <t>CÁNDIDO ERNESTO POLANCO GRANT</t>
  </si>
  <si>
    <t>ENC. DE LA DELEGACIÓN NORTE</t>
  </si>
  <si>
    <t>RAISA ALEXANDRA MARTÍNEZ SANTANA</t>
  </si>
  <si>
    <t>MARIAN JOSELYN VARGAS HERNÁNDEZ</t>
  </si>
  <si>
    <t>ROBERT MICHAEL GÓMEZ HERNÁNDEZ</t>
  </si>
  <si>
    <t>ANIELKA LÓPEZ INFANTE</t>
  </si>
  <si>
    <t>ELIEZER BONILLA POLANCO</t>
  </si>
  <si>
    <t>KEILAN FRANCISCO DURÁN</t>
  </si>
  <si>
    <t>RONALD CID MARTE</t>
  </si>
  <si>
    <t xml:space="preserve">TÉCNICO MANEJO DE DRONES </t>
  </si>
  <si>
    <t>EURÍPIDES ANTONIO DE JESÚS LÓPEZ</t>
  </si>
  <si>
    <t>DIBUJANTE</t>
  </si>
  <si>
    <t>DELEGACIÓN REGIONAL SUR (BARAHONA)</t>
  </si>
  <si>
    <t>MIGUEL LÓPEZ CUEVAS</t>
  </si>
  <si>
    <t>ENC. DELEGACIÓN REGIONAL SUR</t>
  </si>
  <si>
    <t>ORIBER JOSÉ GÓMEZ LÓPEZ</t>
  </si>
  <si>
    <t>SAMUEL ANTONIO JIMÉNEZ PICHARDO</t>
  </si>
  <si>
    <t>JHONNY GREGORIO OLIVERO GARCÍA</t>
  </si>
  <si>
    <t>ELVIN ANTONIO DUVAL SOLER</t>
  </si>
  <si>
    <t>EDGAR ARIEL FELIZ JIMÉNEZ</t>
  </si>
  <si>
    <t>DESCARTES BATISTA FELIZ</t>
  </si>
  <si>
    <t>ERIEL EZEQUIEL REYES SAVIÑÓN</t>
  </si>
  <si>
    <t>Total por Programación:</t>
  </si>
  <si>
    <t xml:space="preserve"> </t>
  </si>
  <si>
    <t xml:space="preserve">                              ___________________________________________________________________________</t>
  </si>
  <si>
    <t xml:space="preserve">                                       ____________________________________________________________________________</t>
  </si>
  <si>
    <t xml:space="preserve">                             Preparado Por: Licda. Yudy B. De Los Santos</t>
  </si>
  <si>
    <t xml:space="preserve">    Revisado Por: Licda. Carmen P. Rodriguez Suero </t>
  </si>
  <si>
    <t xml:space="preserve">                              Enc. División Registro y Control de  Nómina</t>
  </si>
  <si>
    <t>Enc.Departamento de Recursos Humanos</t>
  </si>
  <si>
    <t xml:space="preserve">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</si>
</sst>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dd/mm/yyyy;@"/>
  </numFmts>
  <fonts count="16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 Light"/>
      <family val="2"/>
    </font>
    <font>
      <sz val="11"/>
      <color indexed="8"/>
      <name val="Calibri Light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ill="0" applyBorder="0" applyAlignment="0" applyProtection="0"/>
    <xf numFmtId="0" fontId="2" fillId="0" borderId="0"/>
  </cellStyleXfs>
  <cellXfs count="16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0" fontId="5" fillId="0" borderId="0" xfId="0" applyFont="1"/>
    <xf numFmtId="2" fontId="5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6" fillId="4" borderId="1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right" vertical="center"/>
    </xf>
    <xf numFmtId="164" fontId="6" fillId="3" borderId="1" xfId="1" applyFont="1" applyFill="1" applyBorder="1" applyAlignment="1">
      <alignment horizontal="center" vertical="center"/>
    </xf>
    <xf numFmtId="164" fontId="6" fillId="4" borderId="1" xfId="1" applyFont="1" applyFill="1" applyBorder="1" applyAlignment="1">
      <alignment horizontal="center" vertical="center"/>
    </xf>
    <xf numFmtId="0" fontId="0" fillId="2" borderId="2" xfId="0" applyFill="1" applyBorder="1"/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0" borderId="3" xfId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right" wrapText="1"/>
    </xf>
    <xf numFmtId="164" fontId="7" fillId="0" borderId="1" xfId="1" applyFont="1" applyFill="1" applyBorder="1" applyAlignment="1">
      <alignment horizontal="left"/>
    </xf>
    <xf numFmtId="2" fontId="7" fillId="0" borderId="1" xfId="1" applyNumberFormat="1" applyFont="1" applyFill="1" applyBorder="1" applyAlignment="1">
      <alignment horizontal="center"/>
    </xf>
    <xf numFmtId="164" fontId="7" fillId="0" borderId="1" xfId="1" applyFont="1" applyFill="1" applyBorder="1"/>
    <xf numFmtId="164" fontId="7" fillId="0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2" fontId="7" fillId="0" borderId="1" xfId="1" applyNumberFormat="1" applyFont="1" applyBorder="1" applyAlignment="1">
      <alignment horizontal="right"/>
    </xf>
    <xf numFmtId="164" fontId="2" fillId="0" borderId="1" xfId="1" applyBorder="1" applyAlignment="1">
      <alignment horizontal="right"/>
    </xf>
    <xf numFmtId="164" fontId="2" fillId="0" borderId="1" xfId="1" applyFill="1" applyBorder="1" applyAlignment="1">
      <alignment horizontal="center"/>
    </xf>
    <xf numFmtId="164" fontId="2" fillId="0" borderId="1" xfId="1" applyFill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center"/>
    </xf>
    <xf numFmtId="164" fontId="6" fillId="0" borderId="1" xfId="1" applyFont="1" applyFill="1" applyBorder="1" applyAlignment="1">
      <alignment horizontal="center"/>
    </xf>
    <xf numFmtId="2" fontId="6" fillId="0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164" fontId="6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164" fontId="6" fillId="0" borderId="1" xfId="1" applyFont="1" applyFill="1" applyBorder="1" applyAlignment="1">
      <alignment horizontal="left"/>
    </xf>
    <xf numFmtId="2" fontId="6" fillId="0" borderId="1" xfId="1" applyNumberFormat="1" applyFont="1" applyBorder="1" applyAlignment="1">
      <alignment horizontal="center"/>
    </xf>
    <xf numFmtId="164" fontId="6" fillId="0" borderId="1" xfId="1" applyFont="1" applyBorder="1"/>
    <xf numFmtId="164" fontId="6" fillId="0" borderId="1" xfId="1" applyFont="1" applyFill="1" applyBorder="1"/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wrapText="1"/>
    </xf>
    <xf numFmtId="2" fontId="7" fillId="0" borderId="1" xfId="1" applyNumberFormat="1" applyFont="1" applyBorder="1" applyAlignment="1">
      <alignment horizontal="center"/>
    </xf>
    <xf numFmtId="164" fontId="7" fillId="0" borderId="1" xfId="1" applyFont="1" applyBorder="1"/>
    <xf numFmtId="0" fontId="7" fillId="5" borderId="1" xfId="0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0" fontId="9" fillId="6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left"/>
    </xf>
    <xf numFmtId="2" fontId="7" fillId="2" borderId="1" xfId="1" applyNumberFormat="1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/>
    </xf>
    <xf numFmtId="2" fontId="6" fillId="0" borderId="1" xfId="1" applyNumberFormat="1" applyFont="1" applyFill="1" applyBorder="1" applyAlignment="1">
      <alignment horizontal="right"/>
    </xf>
    <xf numFmtId="164" fontId="6" fillId="2" borderId="1" xfId="1" applyFont="1" applyFill="1" applyBorder="1" applyAlignment="1">
      <alignment horizontal="left"/>
    </xf>
    <xf numFmtId="2" fontId="6" fillId="2" borderId="1" xfId="1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164" fontId="2" fillId="2" borderId="1" xfId="1" applyFill="1" applyBorder="1"/>
    <xf numFmtId="164" fontId="7" fillId="2" borderId="1" xfId="1" applyFont="1" applyFill="1" applyBorder="1"/>
    <xf numFmtId="0" fontId="6" fillId="2" borderId="1" xfId="0" applyFont="1" applyFill="1" applyBorder="1" applyAlignment="1">
      <alignment wrapText="1"/>
    </xf>
    <xf numFmtId="165" fontId="7" fillId="2" borderId="1" xfId="0" applyNumberFormat="1" applyFont="1" applyFill="1" applyBorder="1" applyAlignment="1">
      <alignment horizontal="right" wrapText="1"/>
    </xf>
    <xf numFmtId="0" fontId="6" fillId="0" borderId="1" xfId="0" applyFont="1" applyBorder="1"/>
    <xf numFmtId="0" fontId="7" fillId="0" borderId="1" xfId="0" applyFont="1" applyBorder="1"/>
    <xf numFmtId="165" fontId="7" fillId="5" borderId="1" xfId="0" applyNumberFormat="1" applyFont="1" applyFill="1" applyBorder="1" applyAlignment="1">
      <alignment horizontal="right"/>
    </xf>
    <xf numFmtId="164" fontId="10" fillId="2" borderId="1" xfId="1" applyFont="1" applyFill="1" applyBorder="1"/>
    <xf numFmtId="164" fontId="6" fillId="2" borderId="1" xfId="1" applyFont="1" applyFill="1" applyBorder="1"/>
    <xf numFmtId="164" fontId="7" fillId="0" borderId="1" xfId="1" applyFont="1" applyBorder="1" applyAlignment="1">
      <alignment horizontal="center"/>
    </xf>
    <xf numFmtId="164" fontId="7" fillId="0" borderId="1" xfId="1" applyFont="1" applyBorder="1" applyAlignment="1"/>
    <xf numFmtId="4" fontId="7" fillId="0" borderId="1" xfId="1" applyNumberFormat="1" applyFont="1" applyFill="1" applyBorder="1"/>
    <xf numFmtId="164" fontId="7" fillId="0" borderId="1" xfId="1" applyFont="1" applyFill="1" applyBorder="1" applyAlignment="1"/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165" fontId="6" fillId="5" borderId="1" xfId="0" applyNumberFormat="1" applyFont="1" applyFill="1" applyBorder="1" applyAlignment="1">
      <alignment horizontal="right"/>
    </xf>
    <xf numFmtId="164" fontId="7" fillId="0" borderId="1" xfId="1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164" fontId="2" fillId="0" borderId="1" xfId="1" applyFill="1" applyBorder="1" applyAlignment="1">
      <alignment horizontal="right"/>
    </xf>
    <xf numFmtId="0" fontId="6" fillId="5" borderId="1" xfId="0" applyFont="1" applyFill="1" applyBorder="1" applyAlignment="1">
      <alignment horizontal="left"/>
    </xf>
    <xf numFmtId="164" fontId="6" fillId="0" borderId="1" xfId="1" applyFont="1" applyBorder="1" applyAlignment="1">
      <alignment horizontal="left"/>
    </xf>
    <xf numFmtId="165" fontId="9" fillId="0" borderId="1" xfId="0" applyNumberFormat="1" applyFont="1" applyBorder="1" applyAlignment="1">
      <alignment horizontal="right"/>
    </xf>
    <xf numFmtId="0" fontId="6" fillId="5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1" fillId="2" borderId="1" xfId="2" applyFont="1" applyFill="1" applyBorder="1"/>
    <xf numFmtId="0" fontId="11" fillId="2" borderId="1" xfId="2" applyFont="1" applyFill="1" applyBorder="1" applyAlignment="1">
      <alignment horizontal="center"/>
    </xf>
    <xf numFmtId="164" fontId="2" fillId="0" borderId="1" xfId="1" applyFill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right" wrapText="1"/>
    </xf>
    <xf numFmtId="165" fontId="9" fillId="5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right"/>
    </xf>
    <xf numFmtId="14" fontId="9" fillId="0" borderId="1" xfId="0" applyNumberFormat="1" applyFont="1" applyBorder="1" applyAlignment="1">
      <alignment horizontal="right" wrapText="1"/>
    </xf>
    <xf numFmtId="14" fontId="9" fillId="5" borderId="1" xfId="0" applyNumberFormat="1" applyFont="1" applyFill="1" applyBorder="1" applyAlignment="1">
      <alignment horizontal="right"/>
    </xf>
    <xf numFmtId="43" fontId="0" fillId="0" borderId="1" xfId="0" applyNumberFormat="1" applyBorder="1" applyAlignment="1">
      <alignment horizontal="center"/>
    </xf>
    <xf numFmtId="2" fontId="7" fillId="0" borderId="1" xfId="1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right" wrapText="1"/>
    </xf>
    <xf numFmtId="0" fontId="6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wrapText="1"/>
    </xf>
    <xf numFmtId="0" fontId="12" fillId="4" borderId="1" xfId="0" applyFont="1" applyFill="1" applyBorder="1" applyAlignment="1">
      <alignment horizontal="center" wrapText="1"/>
    </xf>
    <xf numFmtId="43" fontId="12" fillId="4" borderId="1" xfId="0" applyNumberFormat="1" applyFont="1" applyFill="1" applyBorder="1" applyAlignment="1">
      <alignment wrapText="1"/>
    </xf>
    <xf numFmtId="2" fontId="6" fillId="4" borderId="1" xfId="1" applyNumberFormat="1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/>
    </xf>
    <xf numFmtId="43" fontId="0" fillId="0" borderId="0" xfId="0" applyNumberFormat="1"/>
    <xf numFmtId="164" fontId="0" fillId="2" borderId="0" xfId="0" applyNumberFormat="1" applyFill="1"/>
    <xf numFmtId="43" fontId="0" fillId="2" borderId="0" xfId="0" applyNumberFormat="1" applyFill="1"/>
    <xf numFmtId="0" fontId="13" fillId="2" borderId="0" xfId="0" applyFont="1" applyFill="1"/>
    <xf numFmtId="164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164" fontId="6" fillId="7" borderId="0" xfId="0" applyNumberFormat="1" applyFont="1" applyFill="1" applyAlignment="1">
      <alignment horizontal="center" wrapText="1"/>
    </xf>
    <xf numFmtId="164" fontId="6" fillId="7" borderId="0" xfId="0" applyNumberFormat="1" applyFont="1" applyFill="1" applyAlignment="1">
      <alignment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4" fontId="6" fillId="6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4" fontId="6" fillId="6" borderId="0" xfId="0" applyNumberFormat="1" applyFont="1" applyFill="1"/>
    <xf numFmtId="4" fontId="6" fillId="0" borderId="0" xfId="0" applyNumberFormat="1" applyFont="1" applyAlignment="1">
      <alignment horizontal="center"/>
    </xf>
    <xf numFmtId="4" fontId="6" fillId="0" borderId="0" xfId="0" applyNumberFormat="1" applyFont="1"/>
    <xf numFmtId="4" fontId="6" fillId="6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/>
    </xf>
    <xf numFmtId="0" fontId="7" fillId="6" borderId="0" xfId="0" applyFont="1" applyFill="1"/>
    <xf numFmtId="0" fontId="7" fillId="0" borderId="0" xfId="0" applyFont="1"/>
    <xf numFmtId="0" fontId="6" fillId="2" borderId="0" xfId="0" applyFont="1" applyFill="1" applyAlignment="1">
      <alignment horizontal="center" vertical="center"/>
    </xf>
    <xf numFmtId="164" fontId="7" fillId="2" borderId="0" xfId="1" applyFont="1" applyFill="1" applyBorder="1"/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164" fontId="7" fillId="2" borderId="0" xfId="1" applyFont="1" applyFill="1"/>
    <xf numFmtId="2" fontId="7" fillId="2" borderId="0" xfId="1" applyNumberFormat="1" applyFont="1" applyFill="1"/>
    <xf numFmtId="0" fontId="6" fillId="2" borderId="0" xfId="0" applyFont="1" applyFill="1" applyAlignment="1">
      <alignment wrapText="1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/>
    <xf numFmtId="2" fontId="2" fillId="2" borderId="0" xfId="1" applyNumberFormat="1" applyFill="1"/>
    <xf numFmtId="0" fontId="14" fillId="0" borderId="0" xfId="0" applyFont="1"/>
    <xf numFmtId="164" fontId="2" fillId="0" borderId="0" xfId="1" applyFill="1"/>
    <xf numFmtId="164" fontId="2" fillId="2" borderId="0" xfId="1" applyFill="1"/>
    <xf numFmtId="0" fontId="15" fillId="2" borderId="0" xfId="0" applyFont="1" applyFill="1" applyAlignment="1">
      <alignment horizontal="center"/>
    </xf>
    <xf numFmtId="0" fontId="0" fillId="0" borderId="0" xfId="0" applyAlignment="1">
      <alignment vertical="center"/>
    </xf>
  </cellXfs>
  <cellStyles count="3">
    <cellStyle name="Millares" xfId="1" builtinId="3"/>
    <cellStyle name="Normal" xfId="0" builtinId="0"/>
    <cellStyle name="Normal 2" xfId="2" xr:uid="{7A1F8D60-C13C-45B4-B458-E3D99910CE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1750031</xdr:colOff>
      <xdr:row>196</xdr:row>
      <xdr:rowOff>127463</xdr:rowOff>
    </xdr:from>
    <xdr:to>
      <xdr:col>4</xdr:col>
      <xdr:colOff>589973</xdr:colOff>
      <xdr:row>202</xdr:row>
      <xdr:rowOff>341294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384CC5-27FE-485E-8A9A-21408ABCC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960081" y="57610838"/>
          <a:ext cx="1459317" cy="1528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431195</xdr:colOff>
      <xdr:row>196</xdr:row>
      <xdr:rowOff>159569</xdr:rowOff>
    </xdr:from>
    <xdr:to>
      <xdr:col>7</xdr:col>
      <xdr:colOff>1018214</xdr:colOff>
      <xdr:row>202</xdr:row>
      <xdr:rowOff>363876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4D9C4B-0224-4709-AE86-1777FDF7D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898920" y="57642944"/>
          <a:ext cx="1472844" cy="1518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72884</xdr:colOff>
      <xdr:row>0</xdr:row>
      <xdr:rowOff>47626</xdr:rowOff>
    </xdr:from>
    <xdr:to>
      <xdr:col>6</xdr:col>
      <xdr:colOff>862848</xdr:colOff>
      <xdr:row>3</xdr:row>
      <xdr:rowOff>66676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0A8807D7-1B76-45EC-A0CB-0FA6B2326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3834" y="47626"/>
          <a:ext cx="1656739" cy="819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538432</xdr:colOff>
      <xdr:row>0</xdr:row>
      <xdr:rowOff>85725</xdr:rowOff>
    </xdr:from>
    <xdr:to>
      <xdr:col>8</xdr:col>
      <xdr:colOff>276225</xdr:colOff>
      <xdr:row>3</xdr:row>
      <xdr:rowOff>71282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EBFF8EF8-2664-4FBF-AB76-CE1464305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6157" y="85725"/>
          <a:ext cx="1680893" cy="78565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E092-6F0A-449A-AE30-DED14BFC4D62}">
  <dimension ref="A1:Q206"/>
  <sheetViews>
    <sheetView tabSelected="1" topLeftCell="B1" zoomScaleNormal="100" zoomScaleSheetLayoutView="89" workbookViewId="0">
      <pane ySplit="11" topLeftCell="A142" activePane="bottomLeft" state="frozen"/>
      <selection pane="bottomLeft" activeCell="P183" sqref="P183"/>
    </sheetView>
  </sheetViews>
  <sheetFormatPr baseColWidth="10" defaultRowHeight="15" x14ac:dyDescent="0.25"/>
  <cols>
    <col min="1" max="1" width="4.140625" style="1" hidden="1" customWidth="1"/>
    <col min="2" max="2" width="53.42578125" customWidth="1"/>
    <col min="3" max="3" width="9.7109375" style="162" customWidth="1"/>
    <col min="4" max="4" width="39.28515625" customWidth="1"/>
    <col min="5" max="5" width="11.5703125" style="49" customWidth="1"/>
    <col min="6" max="6" width="13" style="49" customWidth="1"/>
    <col min="7" max="7" width="13.28515625" style="49" customWidth="1"/>
    <col min="8" max="8" width="15.85546875" customWidth="1"/>
    <col min="10" max="10" width="16.28515625" customWidth="1"/>
    <col min="11" max="11" width="14" customWidth="1"/>
    <col min="12" max="12" width="14.42578125" customWidth="1"/>
    <col min="13" max="13" width="15" style="49" customWidth="1"/>
    <col min="14" max="14" width="13" customWidth="1"/>
    <col min="15" max="15" width="15.42578125" customWidth="1"/>
    <col min="16" max="16" width="15.28515625" customWidth="1"/>
    <col min="20" max="20" width="31.5703125" customWidth="1"/>
  </cols>
  <sheetData>
    <row r="1" spans="1:16" ht="21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1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1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1" customHeight="1" x14ac:dyDescent="0.2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5">
      <c r="B5" s="3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5">
      <c r="B6" s="3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5">
      <c r="B7" s="3" t="s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B8" s="4" t="s">
        <v>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B9" s="5"/>
      <c r="C9" s="6"/>
      <c r="D9" s="7"/>
      <c r="E9" s="8"/>
      <c r="F9" s="8"/>
      <c r="G9" s="8"/>
      <c r="H9" s="9"/>
      <c r="I9" s="10"/>
      <c r="J9" s="5"/>
      <c r="K9" s="5"/>
      <c r="L9" s="5"/>
      <c r="M9" s="11"/>
      <c r="N9" s="9"/>
      <c r="O9" s="9"/>
      <c r="P9" s="5"/>
    </row>
    <row r="10" spans="1:16" x14ac:dyDescent="0.25">
      <c r="B10" s="12" t="s">
        <v>5</v>
      </c>
      <c r="C10" s="12" t="s">
        <v>6</v>
      </c>
      <c r="D10" s="13" t="s">
        <v>7</v>
      </c>
      <c r="E10" s="12" t="s">
        <v>8</v>
      </c>
      <c r="F10" s="12" t="s">
        <v>9</v>
      </c>
      <c r="G10" s="12" t="s">
        <v>10</v>
      </c>
      <c r="H10" s="14" t="s">
        <v>11</v>
      </c>
      <c r="I10" s="15" t="s">
        <v>12</v>
      </c>
      <c r="J10" s="16" t="s">
        <v>13</v>
      </c>
      <c r="K10" s="16" t="s">
        <v>14</v>
      </c>
      <c r="L10" s="16" t="s">
        <v>15</v>
      </c>
      <c r="M10" s="17" t="s">
        <v>16</v>
      </c>
      <c r="N10" s="17" t="s">
        <v>17</v>
      </c>
      <c r="O10" s="17" t="s">
        <v>18</v>
      </c>
      <c r="P10" s="16" t="s">
        <v>19</v>
      </c>
    </row>
    <row r="11" spans="1:16" x14ac:dyDescent="0.25">
      <c r="A11" s="18"/>
      <c r="B11" s="12"/>
      <c r="C11" s="12"/>
      <c r="D11" s="13"/>
      <c r="E11" s="12"/>
      <c r="F11" s="12"/>
      <c r="G11" s="12"/>
      <c r="H11" s="14" t="s">
        <v>20</v>
      </c>
      <c r="I11" s="15"/>
      <c r="J11" s="16"/>
      <c r="K11" s="16"/>
      <c r="L11" s="16"/>
      <c r="M11" s="17"/>
      <c r="N11" s="17"/>
      <c r="O11" s="17"/>
      <c r="P11" s="16"/>
    </row>
    <row r="12" spans="1:16" ht="21" customHeight="1" x14ac:dyDescent="0.25">
      <c r="B12" s="19" t="s">
        <v>21</v>
      </c>
      <c r="C12" s="20"/>
      <c r="D12" s="21"/>
      <c r="E12" s="20"/>
      <c r="F12" s="20"/>
      <c r="G12" s="20"/>
      <c r="H12" s="22"/>
      <c r="I12" s="23"/>
      <c r="J12" s="22"/>
      <c r="K12" s="22"/>
      <c r="L12" s="22"/>
      <c r="M12" s="22"/>
      <c r="N12" s="22"/>
      <c r="O12" s="22"/>
      <c r="P12" s="22"/>
    </row>
    <row r="13" spans="1:16" ht="21" customHeight="1" x14ac:dyDescent="0.25">
      <c r="B13" s="24" t="s">
        <v>22</v>
      </c>
      <c r="C13" s="25" t="s">
        <v>23</v>
      </c>
      <c r="D13" s="26" t="s">
        <v>24</v>
      </c>
      <c r="E13" s="27" t="s">
        <v>25</v>
      </c>
      <c r="F13" s="28">
        <v>45992</v>
      </c>
      <c r="G13" s="28">
        <v>46143</v>
      </c>
      <c r="H13" s="29">
        <v>100000</v>
      </c>
      <c r="I13" s="30">
        <v>0</v>
      </c>
      <c r="J13" s="29">
        <v>100000</v>
      </c>
      <c r="K13" s="31">
        <v>2870</v>
      </c>
      <c r="L13" s="31">
        <v>12105.37</v>
      </c>
      <c r="M13" s="32">
        <v>3040</v>
      </c>
      <c r="N13" s="31">
        <v>25</v>
      </c>
      <c r="O13" s="31">
        <v>18040.37</v>
      </c>
      <c r="P13" s="31">
        <f>+J13-O13</f>
        <v>81959.63</v>
      </c>
    </row>
    <row r="14" spans="1:16" ht="21" customHeight="1" x14ac:dyDescent="0.25">
      <c r="B14" s="33" t="s">
        <v>26</v>
      </c>
      <c r="C14" s="25" t="s">
        <v>27</v>
      </c>
      <c r="D14" s="26" t="s">
        <v>28</v>
      </c>
      <c r="E14" s="27" t="s">
        <v>25</v>
      </c>
      <c r="F14" s="28">
        <v>45992</v>
      </c>
      <c r="G14" s="28">
        <v>46143</v>
      </c>
      <c r="H14" s="29">
        <v>30000</v>
      </c>
      <c r="I14" s="30">
        <v>0</v>
      </c>
      <c r="J14" s="29">
        <v>30000</v>
      </c>
      <c r="K14" s="31">
        <v>861</v>
      </c>
      <c r="L14" s="34">
        <v>0</v>
      </c>
      <c r="M14" s="32">
        <v>912</v>
      </c>
      <c r="N14" s="31">
        <v>25</v>
      </c>
      <c r="O14" s="31">
        <f>+K14+L14+M14+N14</f>
        <v>1798</v>
      </c>
      <c r="P14" s="31">
        <f>+J14-O14</f>
        <v>28202</v>
      </c>
    </row>
    <row r="15" spans="1:16" ht="21" customHeight="1" x14ac:dyDescent="0.25">
      <c r="B15" s="33" t="s">
        <v>29</v>
      </c>
      <c r="C15" s="25" t="s">
        <v>27</v>
      </c>
      <c r="D15" s="26" t="s">
        <v>30</v>
      </c>
      <c r="E15" s="27" t="s">
        <v>25</v>
      </c>
      <c r="F15" s="28">
        <v>45992</v>
      </c>
      <c r="G15" s="28">
        <v>46143</v>
      </c>
      <c r="H15" s="29">
        <v>80000</v>
      </c>
      <c r="I15" s="30">
        <v>0</v>
      </c>
      <c r="J15" s="29">
        <v>80000</v>
      </c>
      <c r="K15" s="31">
        <v>2296</v>
      </c>
      <c r="L15" s="35">
        <v>7400.87</v>
      </c>
      <c r="M15" s="36">
        <v>2432</v>
      </c>
      <c r="N15" s="37">
        <v>25</v>
      </c>
      <c r="O15" s="37">
        <f>SUM(K15:N15)</f>
        <v>12153.869999999999</v>
      </c>
      <c r="P15" s="37">
        <f>+H15-O15</f>
        <v>67846.13</v>
      </c>
    </row>
    <row r="16" spans="1:16" ht="21" customHeight="1" x14ac:dyDescent="0.25">
      <c r="B16" s="38" t="s">
        <v>31</v>
      </c>
      <c r="C16" s="39"/>
      <c r="D16" s="40">
        <v>3</v>
      </c>
      <c r="E16" s="41"/>
      <c r="F16" s="41"/>
      <c r="G16" s="41"/>
      <c r="H16" s="42">
        <f>SUM(H13:H15)</f>
        <v>210000</v>
      </c>
      <c r="I16" s="43">
        <v>0</v>
      </c>
      <c r="J16" s="42">
        <f t="shared" ref="J16:P16" si="0">SUM(J13:J15)</f>
        <v>210000</v>
      </c>
      <c r="K16" s="42">
        <f t="shared" si="0"/>
        <v>6027</v>
      </c>
      <c r="L16" s="42">
        <f t="shared" si="0"/>
        <v>19506.240000000002</v>
      </c>
      <c r="M16" s="42">
        <f t="shared" si="0"/>
        <v>6384</v>
      </c>
      <c r="N16" s="42">
        <f t="shared" si="0"/>
        <v>75</v>
      </c>
      <c r="O16" s="42">
        <f t="shared" si="0"/>
        <v>31992.239999999998</v>
      </c>
      <c r="P16" s="42">
        <f t="shared" si="0"/>
        <v>178007.76</v>
      </c>
    </row>
    <row r="17" spans="1:16" ht="21" customHeight="1" x14ac:dyDescent="0.25">
      <c r="B17" s="38"/>
      <c r="C17" s="39"/>
      <c r="D17" s="44"/>
      <c r="E17" s="39"/>
      <c r="F17" s="39"/>
      <c r="G17" s="39"/>
      <c r="H17" s="45"/>
      <c r="I17" s="46"/>
      <c r="J17" s="45"/>
      <c r="K17" s="45"/>
      <c r="L17" s="45"/>
      <c r="M17" s="45"/>
      <c r="N17" s="45"/>
      <c r="O17" s="45"/>
      <c r="P17" s="45"/>
    </row>
    <row r="18" spans="1:16" ht="21" customHeight="1" x14ac:dyDescent="0.25">
      <c r="B18" s="38" t="s">
        <v>32</v>
      </c>
      <c r="C18" s="39"/>
      <c r="D18" s="44"/>
      <c r="E18" s="39"/>
      <c r="F18" s="39"/>
      <c r="G18" s="39"/>
      <c r="H18" s="45"/>
      <c r="I18" s="46"/>
      <c r="J18" s="45"/>
      <c r="K18" s="45"/>
      <c r="L18" s="45"/>
      <c r="M18" s="45"/>
      <c r="N18" s="45"/>
      <c r="O18" s="45"/>
      <c r="P18" s="45"/>
    </row>
    <row r="19" spans="1:16" ht="27" customHeight="1" x14ac:dyDescent="0.25">
      <c r="B19" s="33" t="s">
        <v>33</v>
      </c>
      <c r="C19" s="25" t="s">
        <v>23</v>
      </c>
      <c r="D19" s="26" t="s">
        <v>34</v>
      </c>
      <c r="E19" s="27" t="s">
        <v>25</v>
      </c>
      <c r="F19" s="28">
        <v>46082</v>
      </c>
      <c r="G19" s="28">
        <v>46235</v>
      </c>
      <c r="H19" s="29">
        <v>120000</v>
      </c>
      <c r="I19" s="30">
        <v>0</v>
      </c>
      <c r="J19" s="31">
        <v>120000</v>
      </c>
      <c r="K19" s="31">
        <v>3444</v>
      </c>
      <c r="L19" s="31">
        <v>16809.87</v>
      </c>
      <c r="M19" s="32">
        <v>3648</v>
      </c>
      <c r="N19" s="31">
        <v>2097.1999999999998</v>
      </c>
      <c r="O19" s="31">
        <f>+K19+L19+M19+N19</f>
        <v>25999.07</v>
      </c>
      <c r="P19" s="31">
        <f>+J19-O19</f>
        <v>94000.93</v>
      </c>
    </row>
    <row r="20" spans="1:16" s="49" customFormat="1" ht="21" customHeight="1" x14ac:dyDescent="0.25">
      <c r="A20" s="47"/>
      <c r="B20" s="38" t="s">
        <v>31</v>
      </c>
      <c r="C20" s="39"/>
      <c r="D20" s="40">
        <v>1</v>
      </c>
      <c r="E20" s="41"/>
      <c r="F20" s="41"/>
      <c r="G20" s="41"/>
      <c r="H20" s="42">
        <f>SUM(H19)</f>
        <v>120000</v>
      </c>
      <c r="I20" s="43">
        <f t="shared" ref="I20:P20" si="1">SUM(I19)</f>
        <v>0</v>
      </c>
      <c r="J20" s="42">
        <f t="shared" si="1"/>
        <v>120000</v>
      </c>
      <c r="K20" s="42">
        <f t="shared" si="1"/>
        <v>3444</v>
      </c>
      <c r="L20" s="48">
        <f t="shared" si="1"/>
        <v>16809.87</v>
      </c>
      <c r="M20" s="42">
        <f t="shared" si="1"/>
        <v>3648</v>
      </c>
      <c r="N20" s="48">
        <f>SUM(N19)</f>
        <v>2097.1999999999998</v>
      </c>
      <c r="O20" s="42">
        <f t="shared" si="1"/>
        <v>25999.07</v>
      </c>
      <c r="P20" s="42">
        <f t="shared" si="1"/>
        <v>94000.93</v>
      </c>
    </row>
    <row r="21" spans="1:16" s="49" customFormat="1" ht="21" customHeight="1" x14ac:dyDescent="0.25">
      <c r="A21" s="47"/>
      <c r="B21" s="38"/>
      <c r="C21" s="39"/>
      <c r="D21" s="40"/>
      <c r="E21" s="41"/>
      <c r="F21" s="41"/>
      <c r="G21" s="41"/>
      <c r="H21" s="42"/>
      <c r="I21" s="43"/>
      <c r="J21" s="42"/>
      <c r="K21" s="42"/>
      <c r="L21" s="42"/>
      <c r="M21" s="42"/>
      <c r="N21" s="42"/>
      <c r="O21" s="42"/>
      <c r="P21" s="42"/>
    </row>
    <row r="22" spans="1:16" ht="21" customHeight="1" x14ac:dyDescent="0.25">
      <c r="B22" s="50" t="s">
        <v>35</v>
      </c>
      <c r="C22" s="51"/>
      <c r="D22" s="52"/>
      <c r="E22" s="53"/>
      <c r="F22" s="52"/>
      <c r="G22" s="52"/>
      <c r="H22" s="54"/>
      <c r="I22" s="55"/>
      <c r="J22" s="56"/>
      <c r="K22" s="56"/>
      <c r="L22" s="56"/>
      <c r="M22" s="42"/>
      <c r="N22" s="57"/>
      <c r="O22" s="57"/>
      <c r="P22" s="56"/>
    </row>
    <row r="23" spans="1:16" ht="21.75" customHeight="1" x14ac:dyDescent="0.25">
      <c r="B23" s="58" t="s">
        <v>36</v>
      </c>
      <c r="C23" s="59" t="s">
        <v>23</v>
      </c>
      <c r="D23" s="26" t="s">
        <v>37</v>
      </c>
      <c r="E23" s="27" t="s">
        <v>25</v>
      </c>
      <c r="F23" s="60">
        <v>46023</v>
      </c>
      <c r="G23" s="60">
        <v>46174</v>
      </c>
      <c r="H23" s="29">
        <v>150000</v>
      </c>
      <c r="I23" s="61">
        <v>0</v>
      </c>
      <c r="J23" s="62">
        <v>150000</v>
      </c>
      <c r="K23" s="62">
        <v>4305</v>
      </c>
      <c r="L23" s="62">
        <v>23866.62</v>
      </c>
      <c r="M23" s="32">
        <v>4560</v>
      </c>
      <c r="N23" s="31">
        <v>25</v>
      </c>
      <c r="O23" s="31">
        <v>32756.62</v>
      </c>
      <c r="P23" s="62">
        <v>117243.38</v>
      </c>
    </row>
    <row r="24" spans="1:16" ht="21" customHeight="1" x14ac:dyDescent="0.25">
      <c r="B24" s="58" t="s">
        <v>38</v>
      </c>
      <c r="C24" s="59" t="s">
        <v>23</v>
      </c>
      <c r="D24" s="26" t="s">
        <v>39</v>
      </c>
      <c r="E24" s="27" t="s">
        <v>40</v>
      </c>
      <c r="F24" s="28">
        <v>46054</v>
      </c>
      <c r="G24" s="28">
        <v>46204</v>
      </c>
      <c r="H24" s="29">
        <v>70000</v>
      </c>
      <c r="I24" s="61">
        <v>0</v>
      </c>
      <c r="J24" s="62">
        <v>70000</v>
      </c>
      <c r="K24" s="62">
        <v>2009</v>
      </c>
      <c r="L24" s="62">
        <v>5368.48</v>
      </c>
      <c r="M24" s="32">
        <v>2128</v>
      </c>
      <c r="N24" s="31">
        <v>14760.71</v>
      </c>
      <c r="O24" s="31">
        <f>+K24+L24+M24+N24</f>
        <v>24266.19</v>
      </c>
      <c r="P24" s="62">
        <f>+J24-O24</f>
        <v>45733.81</v>
      </c>
    </row>
    <row r="25" spans="1:16" ht="21" customHeight="1" x14ac:dyDescent="0.25">
      <c r="B25" s="58" t="s">
        <v>41</v>
      </c>
      <c r="C25" s="63" t="s">
        <v>27</v>
      </c>
      <c r="D25" s="26" t="s">
        <v>39</v>
      </c>
      <c r="E25" s="27" t="s">
        <v>40</v>
      </c>
      <c r="F25" s="28">
        <v>45992</v>
      </c>
      <c r="G25" s="28">
        <v>46143</v>
      </c>
      <c r="H25" s="29">
        <v>60000</v>
      </c>
      <c r="I25" s="61">
        <v>0</v>
      </c>
      <c r="J25" s="62">
        <v>60000</v>
      </c>
      <c r="K25" s="62">
        <v>1722</v>
      </c>
      <c r="L25" s="62">
        <v>3486.68</v>
      </c>
      <c r="M25" s="32">
        <v>1824</v>
      </c>
      <c r="N25" s="31">
        <v>1296.7</v>
      </c>
      <c r="O25" s="31">
        <f>SUM(K25:N25)</f>
        <v>8329.380000000001</v>
      </c>
      <c r="P25" s="62">
        <f>+H25-O25</f>
        <v>51670.619999999995</v>
      </c>
    </row>
    <row r="26" spans="1:16" ht="21" customHeight="1" x14ac:dyDescent="0.25">
      <c r="B26" s="58" t="s">
        <v>42</v>
      </c>
      <c r="C26" s="63" t="s">
        <v>27</v>
      </c>
      <c r="D26" s="26" t="s">
        <v>39</v>
      </c>
      <c r="E26" s="27" t="s">
        <v>40</v>
      </c>
      <c r="F26" s="28">
        <v>46113</v>
      </c>
      <c r="G26" s="28">
        <v>46266</v>
      </c>
      <c r="H26" s="29">
        <v>67000</v>
      </c>
      <c r="I26" s="61">
        <v>0</v>
      </c>
      <c r="J26" s="62">
        <v>67000</v>
      </c>
      <c r="K26" s="62">
        <v>1922.9</v>
      </c>
      <c r="L26" s="62">
        <v>4803.9399999999996</v>
      </c>
      <c r="M26" s="32">
        <v>2036.8</v>
      </c>
      <c r="N26" s="31">
        <v>25</v>
      </c>
      <c r="O26" s="31">
        <f>SUM(K26:N26)</f>
        <v>8788.64</v>
      </c>
      <c r="P26" s="62">
        <f>+H26-O26</f>
        <v>58211.360000000001</v>
      </c>
    </row>
    <row r="27" spans="1:16" ht="21" customHeight="1" x14ac:dyDescent="0.25">
      <c r="B27" s="38" t="s">
        <v>31</v>
      </c>
      <c r="C27" s="39"/>
      <c r="D27" s="52">
        <v>4</v>
      </c>
      <c r="E27" s="27"/>
      <c r="F27" s="64"/>
      <c r="G27" s="65"/>
      <c r="H27" s="42">
        <f>SUM(H23:H26)</f>
        <v>347000</v>
      </c>
      <c r="I27" s="42">
        <f t="shared" ref="I27:P27" si="2">SUM(I23:I26)</f>
        <v>0</v>
      </c>
      <c r="J27" s="42">
        <f t="shared" si="2"/>
        <v>347000</v>
      </c>
      <c r="K27" s="42">
        <f t="shared" si="2"/>
        <v>9958.9</v>
      </c>
      <c r="L27" s="42">
        <f t="shared" si="2"/>
        <v>37525.72</v>
      </c>
      <c r="M27" s="42">
        <f t="shared" si="2"/>
        <v>10548.8</v>
      </c>
      <c r="N27" s="42">
        <f t="shared" si="2"/>
        <v>16107.41</v>
      </c>
      <c r="O27" s="42">
        <f>SUM(O23:O26)</f>
        <v>74140.83</v>
      </c>
      <c r="P27" s="42">
        <f t="shared" si="2"/>
        <v>272859.17</v>
      </c>
    </row>
    <row r="28" spans="1:16" ht="21" customHeight="1" x14ac:dyDescent="0.25">
      <c r="B28" s="38"/>
      <c r="C28" s="39"/>
      <c r="D28" s="52"/>
      <c r="E28" s="27"/>
      <c r="F28" s="64"/>
      <c r="G28" s="65"/>
      <c r="H28" s="42"/>
      <c r="I28" s="55"/>
      <c r="J28" s="42"/>
      <c r="K28" s="42"/>
      <c r="L28" s="42"/>
      <c r="M28" s="42"/>
      <c r="N28" s="42"/>
      <c r="O28" s="42"/>
      <c r="P28" s="42"/>
    </row>
    <row r="29" spans="1:16" s="49" customFormat="1" ht="21" customHeight="1" x14ac:dyDescent="0.25">
      <c r="A29" s="47"/>
      <c r="B29" s="38" t="s">
        <v>43</v>
      </c>
      <c r="C29" s="39"/>
      <c r="D29" s="40"/>
      <c r="E29" s="41"/>
      <c r="F29" s="41"/>
      <c r="G29" s="41"/>
      <c r="H29" s="42"/>
      <c r="I29" s="43"/>
      <c r="J29" s="42"/>
      <c r="K29" s="42"/>
      <c r="L29" s="42"/>
      <c r="M29" s="42"/>
      <c r="N29" s="42"/>
      <c r="O29" s="42"/>
      <c r="P29" s="42"/>
    </row>
    <row r="30" spans="1:16" s="49" customFormat="1" ht="21" customHeight="1" x14ac:dyDescent="0.25">
      <c r="A30" s="47"/>
      <c r="B30" s="33" t="s">
        <v>44</v>
      </c>
      <c r="C30" s="25" t="s">
        <v>23</v>
      </c>
      <c r="D30" s="66" t="s">
        <v>45</v>
      </c>
      <c r="E30" s="27" t="s">
        <v>25</v>
      </c>
      <c r="F30" s="28">
        <v>46054</v>
      </c>
      <c r="G30" s="28">
        <v>46204</v>
      </c>
      <c r="H30" s="32">
        <v>80000</v>
      </c>
      <c r="I30" s="30">
        <v>0</v>
      </c>
      <c r="J30" s="32">
        <v>80000</v>
      </c>
      <c r="K30" s="32">
        <v>2296</v>
      </c>
      <c r="L30" s="32">
        <v>7400.87</v>
      </c>
      <c r="M30" s="32">
        <v>2432</v>
      </c>
      <c r="N30" s="32">
        <v>25</v>
      </c>
      <c r="O30" s="32">
        <f>SUM(K30:N30)</f>
        <v>12153.869999999999</v>
      </c>
      <c r="P30" s="32">
        <f>+J30-O30</f>
        <v>67846.13</v>
      </c>
    </row>
    <row r="31" spans="1:16" s="49" customFormat="1" ht="21" customHeight="1" x14ac:dyDescent="0.25">
      <c r="A31" s="47"/>
      <c r="B31" s="38"/>
      <c r="C31" s="39"/>
      <c r="D31" s="40">
        <v>1</v>
      </c>
      <c r="E31" s="41"/>
      <c r="F31" s="41"/>
      <c r="G31" s="28"/>
      <c r="H31" s="42">
        <v>80000</v>
      </c>
      <c r="I31" s="43">
        <v>0</v>
      </c>
      <c r="J31" s="42">
        <v>80000</v>
      </c>
      <c r="K31" s="42">
        <v>2296</v>
      </c>
      <c r="L31" s="48">
        <v>7400.87</v>
      </c>
      <c r="M31" s="42">
        <v>2432</v>
      </c>
      <c r="N31" s="48">
        <v>25</v>
      </c>
      <c r="O31" s="42">
        <f>SUM(K31:N31)</f>
        <v>12153.869999999999</v>
      </c>
      <c r="P31" s="42">
        <f>+J31-O31</f>
        <v>67846.13</v>
      </c>
    </row>
    <row r="32" spans="1:16" ht="21" customHeight="1" x14ac:dyDescent="0.25">
      <c r="B32" s="38" t="s">
        <v>46</v>
      </c>
      <c r="C32" s="39"/>
      <c r="D32" s="52"/>
      <c r="E32" s="41"/>
      <c r="F32" s="67"/>
      <c r="G32" s="28"/>
      <c r="H32" s="54"/>
      <c r="I32" s="43"/>
      <c r="J32" s="54"/>
      <c r="K32" s="54"/>
      <c r="L32" s="54"/>
      <c r="M32" s="42"/>
      <c r="N32" s="54"/>
      <c r="O32" s="54"/>
      <c r="P32" s="54"/>
    </row>
    <row r="33" spans="2:16" s="1" customFormat="1" ht="21" customHeight="1" x14ac:dyDescent="0.25">
      <c r="B33" s="68" t="s">
        <v>47</v>
      </c>
      <c r="C33" s="69" t="s">
        <v>23</v>
      </c>
      <c r="D33" s="70" t="s">
        <v>48</v>
      </c>
      <c r="E33" s="71" t="s">
        <v>40</v>
      </c>
      <c r="F33" s="28">
        <v>46113</v>
      </c>
      <c r="G33" s="28">
        <v>46266</v>
      </c>
      <c r="H33" s="72">
        <v>90000</v>
      </c>
      <c r="I33" s="73">
        <v>0</v>
      </c>
      <c r="J33" s="72">
        <v>90000</v>
      </c>
      <c r="K33" s="72">
        <v>2583</v>
      </c>
      <c r="L33" s="72">
        <v>9753.1200000000008</v>
      </c>
      <c r="M33" s="74">
        <v>2736</v>
      </c>
      <c r="N33" s="29">
        <v>11903.93</v>
      </c>
      <c r="O33" s="29">
        <f>SUM(K33:N33)</f>
        <v>26976.050000000003</v>
      </c>
      <c r="P33" s="72">
        <f>+H33-O33</f>
        <v>63023.95</v>
      </c>
    </row>
    <row r="34" spans="2:16" ht="21" customHeight="1" x14ac:dyDescent="0.25">
      <c r="B34" s="38" t="s">
        <v>31</v>
      </c>
      <c r="C34" s="39"/>
      <c r="D34" s="52">
        <v>1</v>
      </c>
      <c r="E34" s="41"/>
      <c r="F34" s="54"/>
      <c r="G34" s="75"/>
      <c r="H34" s="76">
        <v>90000</v>
      </c>
      <c r="I34" s="77">
        <v>0</v>
      </c>
      <c r="J34" s="76">
        <v>90000</v>
      </c>
      <c r="K34" s="76">
        <v>2583</v>
      </c>
      <c r="L34" s="76">
        <v>9753.1200000000008</v>
      </c>
      <c r="M34" s="48">
        <v>2736</v>
      </c>
      <c r="N34" s="76">
        <v>11903.93</v>
      </c>
      <c r="O34" s="54">
        <f>SUM(K34:N34)</f>
        <v>26976.050000000003</v>
      </c>
      <c r="P34" s="76">
        <f>+H34-O34</f>
        <v>63023.95</v>
      </c>
    </row>
    <row r="35" spans="2:16" ht="21" customHeight="1" x14ac:dyDescent="0.25">
      <c r="B35" s="38"/>
      <c r="C35" s="39"/>
      <c r="D35" s="52"/>
      <c r="E35" s="41"/>
      <c r="F35" s="54"/>
      <c r="G35" s="75"/>
      <c r="H35" s="54"/>
      <c r="I35" s="43"/>
      <c r="J35" s="54"/>
      <c r="K35" s="54"/>
      <c r="L35" s="54"/>
      <c r="M35" s="42"/>
      <c r="N35" s="54"/>
      <c r="O35" s="54"/>
      <c r="P35" s="76"/>
    </row>
    <row r="36" spans="2:16" ht="21" customHeight="1" x14ac:dyDescent="0.25">
      <c r="B36" s="38" t="s">
        <v>49</v>
      </c>
      <c r="C36" s="39"/>
      <c r="D36" s="38"/>
      <c r="E36" s="41"/>
      <c r="F36" s="54"/>
      <c r="G36" s="75"/>
      <c r="H36" s="54"/>
      <c r="I36" s="43"/>
      <c r="J36" s="54"/>
      <c r="K36" s="54"/>
      <c r="L36" s="54"/>
      <c r="M36" s="42"/>
      <c r="N36" s="54"/>
      <c r="O36" s="54"/>
      <c r="P36" s="76"/>
    </row>
    <row r="37" spans="2:16" ht="21" customHeight="1" x14ac:dyDescent="0.25">
      <c r="B37" s="33" t="s">
        <v>50</v>
      </c>
      <c r="C37" s="25" t="s">
        <v>23</v>
      </c>
      <c r="D37" s="33" t="s">
        <v>51</v>
      </c>
      <c r="E37" s="71" t="s">
        <v>40</v>
      </c>
      <c r="F37" s="28">
        <v>46113</v>
      </c>
      <c r="G37" s="28">
        <v>46266</v>
      </c>
      <c r="H37" s="29">
        <v>90000</v>
      </c>
      <c r="I37" s="30">
        <v>0</v>
      </c>
      <c r="J37" s="29">
        <v>90000</v>
      </c>
      <c r="K37" s="29">
        <v>2583</v>
      </c>
      <c r="L37" s="29">
        <v>9753.1200000000008</v>
      </c>
      <c r="M37" s="32">
        <v>2736</v>
      </c>
      <c r="N37" s="29">
        <v>25</v>
      </c>
      <c r="O37" s="29">
        <f>SUM(K37:N37)</f>
        <v>15097.12</v>
      </c>
      <c r="P37" s="72">
        <f>+J37-O37</f>
        <v>74902.880000000005</v>
      </c>
    </row>
    <row r="38" spans="2:16" ht="21" customHeight="1" x14ac:dyDescent="0.25">
      <c r="B38" s="38" t="s">
        <v>31</v>
      </c>
      <c r="C38" s="39"/>
      <c r="D38" s="52">
        <v>1</v>
      </c>
      <c r="E38" s="41"/>
      <c r="F38" s="54"/>
      <c r="G38" s="75"/>
      <c r="H38" s="54">
        <v>90000</v>
      </c>
      <c r="I38" s="43">
        <v>0</v>
      </c>
      <c r="J38" s="54">
        <v>90000</v>
      </c>
      <c r="K38" s="54">
        <v>2583</v>
      </c>
      <c r="L38" s="76">
        <v>9753.1200000000008</v>
      </c>
      <c r="M38" s="42">
        <v>2736</v>
      </c>
      <c r="N38" s="76">
        <v>25</v>
      </c>
      <c r="O38" s="54">
        <f>SUM(K38:N38)</f>
        <v>15097.12</v>
      </c>
      <c r="P38" s="76">
        <f>+J38-O38</f>
        <v>74902.880000000005</v>
      </c>
    </row>
    <row r="39" spans="2:16" ht="21" customHeight="1" x14ac:dyDescent="0.25">
      <c r="B39" s="38"/>
      <c r="C39" s="39"/>
      <c r="D39" s="52"/>
      <c r="E39" s="41"/>
      <c r="F39" s="54"/>
      <c r="G39" s="75"/>
      <c r="H39" s="54"/>
      <c r="I39" s="43"/>
      <c r="J39" s="54"/>
      <c r="K39" s="54"/>
      <c r="L39" s="54"/>
      <c r="M39" s="42"/>
      <c r="N39" s="54"/>
      <c r="O39" s="54"/>
      <c r="P39" s="54"/>
    </row>
    <row r="40" spans="2:16" ht="21" customHeight="1" x14ac:dyDescent="0.25">
      <c r="B40" s="38" t="s">
        <v>52</v>
      </c>
      <c r="C40" s="39"/>
      <c r="D40" s="52"/>
      <c r="E40" s="41"/>
      <c r="F40" s="54"/>
      <c r="G40" s="75"/>
      <c r="H40" s="54"/>
      <c r="I40" s="43"/>
      <c r="J40" s="54"/>
      <c r="K40" s="54"/>
      <c r="L40" s="54"/>
      <c r="M40" s="42"/>
      <c r="N40" s="54"/>
      <c r="O40" s="54"/>
      <c r="P40" s="54"/>
    </row>
    <row r="41" spans="2:16" ht="21" customHeight="1" x14ac:dyDescent="0.25">
      <c r="B41" s="33" t="s">
        <v>53</v>
      </c>
      <c r="C41" s="25" t="s">
        <v>23</v>
      </c>
      <c r="D41" s="33" t="s">
        <v>54</v>
      </c>
      <c r="E41" s="71" t="s">
        <v>40</v>
      </c>
      <c r="F41" s="28">
        <v>45992</v>
      </c>
      <c r="G41" s="28">
        <v>46143</v>
      </c>
      <c r="H41" s="29">
        <v>70000</v>
      </c>
      <c r="I41" s="30">
        <v>0</v>
      </c>
      <c r="J41" s="29">
        <v>70000</v>
      </c>
      <c r="K41" s="29">
        <v>2009</v>
      </c>
      <c r="L41" s="29">
        <v>5368.48</v>
      </c>
      <c r="M41" s="32">
        <v>2128</v>
      </c>
      <c r="N41" s="29">
        <v>2091.5100000000002</v>
      </c>
      <c r="O41" s="29">
        <f>SUM(K41:N41)</f>
        <v>11596.99</v>
      </c>
      <c r="P41" s="72">
        <f>+H41-O41</f>
        <v>58403.01</v>
      </c>
    </row>
    <row r="42" spans="2:16" ht="21" customHeight="1" x14ac:dyDescent="0.25">
      <c r="B42" s="78" t="s">
        <v>55</v>
      </c>
      <c r="C42" s="25" t="s">
        <v>23</v>
      </c>
      <c r="D42" s="70" t="s">
        <v>54</v>
      </c>
      <c r="E42" s="71" t="s">
        <v>40</v>
      </c>
      <c r="F42" s="28">
        <v>45992</v>
      </c>
      <c r="G42" s="28">
        <v>46143</v>
      </c>
      <c r="H42" s="29">
        <v>70000</v>
      </c>
      <c r="I42" s="30">
        <v>0</v>
      </c>
      <c r="J42" s="29">
        <v>70000</v>
      </c>
      <c r="K42" s="29">
        <v>2009</v>
      </c>
      <c r="L42" s="29">
        <v>4984.5200000000004</v>
      </c>
      <c r="M42" s="32">
        <v>2128</v>
      </c>
      <c r="N42" s="29">
        <v>1944.78</v>
      </c>
      <c r="O42" s="29">
        <f>SUM(K42:N42)</f>
        <v>11066.300000000001</v>
      </c>
      <c r="P42" s="29">
        <f>+H42-O42</f>
        <v>58933.7</v>
      </c>
    </row>
    <row r="43" spans="2:16" ht="21" customHeight="1" x14ac:dyDescent="0.25">
      <c r="B43" s="38" t="s">
        <v>31</v>
      </c>
      <c r="C43" s="39"/>
      <c r="D43" s="52">
        <v>2</v>
      </c>
      <c r="E43" s="41"/>
      <c r="F43" s="67"/>
      <c r="G43" s="28"/>
      <c r="H43" s="54">
        <f>SUM(H41:H42)</f>
        <v>140000</v>
      </c>
      <c r="I43" s="77">
        <v>0</v>
      </c>
      <c r="J43" s="54">
        <f t="shared" ref="J43:P43" si="3">SUM(J41:J42)</f>
        <v>140000</v>
      </c>
      <c r="K43" s="54">
        <f t="shared" si="3"/>
        <v>4018</v>
      </c>
      <c r="L43" s="76">
        <f t="shared" si="3"/>
        <v>10353</v>
      </c>
      <c r="M43" s="54">
        <f t="shared" si="3"/>
        <v>4256</v>
      </c>
      <c r="N43" s="76">
        <f t="shared" si="3"/>
        <v>4036.29</v>
      </c>
      <c r="O43" s="54">
        <f>SUM(O41:O42)</f>
        <v>22663.29</v>
      </c>
      <c r="P43" s="54">
        <f t="shared" si="3"/>
        <v>117336.70999999999</v>
      </c>
    </row>
    <row r="44" spans="2:16" ht="21" customHeight="1" x14ac:dyDescent="0.25">
      <c r="B44" s="38"/>
      <c r="C44" s="39"/>
      <c r="D44" s="52"/>
      <c r="E44" s="41"/>
      <c r="F44" s="67"/>
      <c r="G44" s="28"/>
      <c r="H44" s="54"/>
      <c r="I44" s="77"/>
      <c r="J44" s="54"/>
      <c r="K44" s="54"/>
      <c r="L44" s="54"/>
      <c r="M44" s="54"/>
      <c r="N44" s="54"/>
      <c r="O44" s="54"/>
      <c r="P44" s="54"/>
    </row>
    <row r="45" spans="2:16" ht="21" customHeight="1" x14ac:dyDescent="0.25">
      <c r="B45" s="38" t="s">
        <v>56</v>
      </c>
      <c r="C45" s="39"/>
      <c r="D45" s="52"/>
      <c r="E45" s="41"/>
      <c r="F45" s="67"/>
      <c r="G45" s="28"/>
      <c r="H45" s="54"/>
      <c r="I45" s="77"/>
      <c r="J45" s="54"/>
      <c r="K45" s="54"/>
      <c r="L45" s="54"/>
      <c r="M45" s="54"/>
      <c r="N45" s="54"/>
      <c r="O45" s="54"/>
      <c r="P45" s="54"/>
    </row>
    <row r="46" spans="2:16" ht="21" customHeight="1" x14ac:dyDescent="0.25">
      <c r="B46" s="33" t="s">
        <v>57</v>
      </c>
      <c r="C46" s="27" t="s">
        <v>23</v>
      </c>
      <c r="D46" s="33" t="s">
        <v>58</v>
      </c>
      <c r="E46" s="71" t="s">
        <v>40</v>
      </c>
      <c r="F46" s="28">
        <v>46113</v>
      </c>
      <c r="G46" s="28">
        <v>46266</v>
      </c>
      <c r="H46" s="29">
        <v>95000</v>
      </c>
      <c r="I46" s="73">
        <v>0</v>
      </c>
      <c r="J46" s="29">
        <v>95000</v>
      </c>
      <c r="K46" s="29">
        <v>2726.5</v>
      </c>
      <c r="L46" s="29">
        <v>10929.24</v>
      </c>
      <c r="M46" s="29">
        <v>2888</v>
      </c>
      <c r="N46" s="29">
        <v>1296.7</v>
      </c>
      <c r="O46" s="29">
        <f>SUM(K46:N46)</f>
        <v>17840.439999999999</v>
      </c>
      <c r="P46" s="29">
        <f>+H46-O46</f>
        <v>77159.56</v>
      </c>
    </row>
    <row r="47" spans="2:16" ht="21" customHeight="1" x14ac:dyDescent="0.25">
      <c r="B47" s="38" t="s">
        <v>31</v>
      </c>
      <c r="C47" s="39"/>
      <c r="D47" s="26">
        <v>1</v>
      </c>
      <c r="E47" s="41"/>
      <c r="F47" s="67"/>
      <c r="G47" s="28"/>
      <c r="H47" s="54">
        <v>95000</v>
      </c>
      <c r="I47" s="77">
        <v>0</v>
      </c>
      <c r="J47" s="54">
        <v>95000</v>
      </c>
      <c r="K47" s="54">
        <v>2726.5</v>
      </c>
      <c r="L47" s="76">
        <v>10929.24</v>
      </c>
      <c r="M47" s="54">
        <v>2888</v>
      </c>
      <c r="N47" s="76">
        <v>1296.7</v>
      </c>
      <c r="O47" s="54">
        <f>SUM(K47:N47)</f>
        <v>17840.439999999999</v>
      </c>
      <c r="P47" s="54">
        <f>+H47-O47</f>
        <v>77159.56</v>
      </c>
    </row>
    <row r="48" spans="2:16" ht="21" customHeight="1" x14ac:dyDescent="0.25">
      <c r="B48" s="38"/>
      <c r="C48" s="39"/>
      <c r="D48" s="52"/>
      <c r="E48" s="41"/>
      <c r="F48" s="67"/>
      <c r="G48" s="28"/>
      <c r="H48" s="54"/>
      <c r="I48" s="54"/>
      <c r="J48" s="54"/>
      <c r="K48" s="54"/>
      <c r="L48" s="54"/>
      <c r="M48" s="54"/>
      <c r="N48" s="54"/>
      <c r="O48" s="54"/>
      <c r="P48" s="54"/>
    </row>
    <row r="49" spans="2:16" ht="21" customHeight="1" x14ac:dyDescent="0.25">
      <c r="B49" s="38" t="s">
        <v>59</v>
      </c>
      <c r="C49" s="39"/>
      <c r="D49" s="52"/>
      <c r="E49" s="41"/>
      <c r="F49" s="54"/>
      <c r="G49" s="75"/>
      <c r="H49" s="54"/>
      <c r="I49" s="42"/>
      <c r="J49" s="54"/>
      <c r="K49" s="54"/>
      <c r="L49" s="54"/>
      <c r="M49" s="42"/>
      <c r="N49" s="54"/>
      <c r="O49" s="24"/>
      <c r="P49" s="24"/>
    </row>
    <row r="50" spans="2:16" s="1" customFormat="1" ht="18.75" customHeight="1" x14ac:dyDescent="0.25">
      <c r="B50" s="79" t="s">
        <v>60</v>
      </c>
      <c r="C50" s="71" t="s">
        <v>27</v>
      </c>
      <c r="D50" s="70" t="s">
        <v>61</v>
      </c>
      <c r="E50" s="71" t="s">
        <v>40</v>
      </c>
      <c r="F50" s="28">
        <v>46113</v>
      </c>
      <c r="G50" s="28">
        <v>46266</v>
      </c>
      <c r="H50" s="72">
        <v>105000</v>
      </c>
      <c r="I50" s="73">
        <v>0</v>
      </c>
      <c r="J50" s="72">
        <v>105000</v>
      </c>
      <c r="K50" s="72">
        <v>3013.5</v>
      </c>
      <c r="L50" s="72">
        <v>13281.49</v>
      </c>
      <c r="M50" s="74">
        <v>3192</v>
      </c>
      <c r="N50" s="29">
        <v>2837</v>
      </c>
      <c r="O50" s="29">
        <f>SUM(K50:N50)</f>
        <v>22323.989999999998</v>
      </c>
      <c r="P50" s="72">
        <f>+H50-O50</f>
        <v>82676.010000000009</v>
      </c>
    </row>
    <row r="51" spans="2:16" s="1" customFormat="1" ht="21" customHeight="1" x14ac:dyDescent="0.25">
      <c r="B51" s="68" t="s">
        <v>62</v>
      </c>
      <c r="C51" s="69" t="s">
        <v>23</v>
      </c>
      <c r="D51" s="70" t="s">
        <v>63</v>
      </c>
      <c r="E51" s="71" t="s">
        <v>40</v>
      </c>
      <c r="F51" s="28">
        <v>45992</v>
      </c>
      <c r="G51" s="28">
        <v>46143</v>
      </c>
      <c r="H51" s="72">
        <v>70000</v>
      </c>
      <c r="I51" s="73">
        <v>0</v>
      </c>
      <c r="J51" s="72">
        <v>70000</v>
      </c>
      <c r="K51" s="72">
        <v>2009</v>
      </c>
      <c r="L51" s="80">
        <v>4984.5200000000004</v>
      </c>
      <c r="M51" s="74">
        <v>2128</v>
      </c>
      <c r="N51" s="29">
        <v>1944.78</v>
      </c>
      <c r="O51" s="31">
        <f>SUM(K51:N51)</f>
        <v>11066.300000000001</v>
      </c>
      <c r="P51" s="81">
        <f>+H51-O51</f>
        <v>58933.7</v>
      </c>
    </row>
    <row r="52" spans="2:16" ht="21" customHeight="1" x14ac:dyDescent="0.25">
      <c r="B52" s="38" t="s">
        <v>31</v>
      </c>
      <c r="C52" s="39"/>
      <c r="D52" s="52">
        <v>2</v>
      </c>
      <c r="E52" s="41"/>
      <c r="F52" s="54"/>
      <c r="G52" s="75"/>
      <c r="H52" s="76">
        <f>SUM(H50:H51)</f>
        <v>175000</v>
      </c>
      <c r="I52" s="77">
        <v>0</v>
      </c>
      <c r="J52" s="76">
        <f t="shared" ref="J52:P52" si="4">SUM(J50:J51)</f>
        <v>175000</v>
      </c>
      <c r="K52" s="76">
        <f t="shared" si="4"/>
        <v>5022.5</v>
      </c>
      <c r="L52" s="76">
        <f t="shared" si="4"/>
        <v>18266.010000000002</v>
      </c>
      <c r="M52" s="76">
        <f t="shared" si="4"/>
        <v>5320</v>
      </c>
      <c r="N52" s="76">
        <f t="shared" si="4"/>
        <v>4781.78</v>
      </c>
      <c r="O52" s="76">
        <f t="shared" si="4"/>
        <v>33390.29</v>
      </c>
      <c r="P52" s="76">
        <f t="shared" si="4"/>
        <v>141609.71000000002</v>
      </c>
    </row>
    <row r="53" spans="2:16" ht="21" customHeight="1" x14ac:dyDescent="0.25">
      <c r="B53" s="38"/>
      <c r="C53" s="39"/>
      <c r="D53" s="52"/>
      <c r="E53" s="41"/>
      <c r="F53" s="54"/>
      <c r="G53" s="75"/>
      <c r="H53" s="76"/>
      <c r="I53" s="77"/>
      <c r="J53" s="76"/>
      <c r="K53" s="76"/>
      <c r="L53" s="76"/>
      <c r="M53" s="76"/>
      <c r="N53" s="54"/>
      <c r="O53" s="54"/>
      <c r="P53" s="76"/>
    </row>
    <row r="54" spans="2:16" ht="21" customHeight="1" x14ac:dyDescent="0.25">
      <c r="B54" s="38" t="s">
        <v>64</v>
      </c>
      <c r="C54" s="39"/>
      <c r="D54" s="52"/>
      <c r="E54" s="41"/>
      <c r="F54" s="67"/>
      <c r="G54" s="28"/>
      <c r="H54" s="54"/>
      <c r="I54" s="43"/>
      <c r="J54" s="54"/>
      <c r="K54" s="54"/>
      <c r="L54" s="54"/>
      <c r="M54" s="42"/>
      <c r="N54" s="54"/>
      <c r="O54" s="54"/>
      <c r="P54" s="54"/>
    </row>
    <row r="55" spans="2:16" s="1" customFormat="1" ht="21" customHeight="1" x14ac:dyDescent="0.25">
      <c r="B55" s="68" t="s">
        <v>65</v>
      </c>
      <c r="C55" s="69" t="s">
        <v>23</v>
      </c>
      <c r="D55" s="70" t="s">
        <v>66</v>
      </c>
      <c r="E55" s="71" t="s">
        <v>40</v>
      </c>
      <c r="F55" s="28">
        <v>45992</v>
      </c>
      <c r="G55" s="28">
        <v>46143</v>
      </c>
      <c r="H55" s="72">
        <v>70000</v>
      </c>
      <c r="I55" s="73">
        <v>0</v>
      </c>
      <c r="J55" s="72">
        <v>70000</v>
      </c>
      <c r="K55" s="72">
        <v>2009</v>
      </c>
      <c r="L55" s="80">
        <v>5368.48</v>
      </c>
      <c r="M55" s="74">
        <v>2128</v>
      </c>
      <c r="N55" s="29">
        <v>25</v>
      </c>
      <c r="O55" s="31">
        <f>+K55+L55+M55+N55</f>
        <v>9530.48</v>
      </c>
      <c r="P55" s="81">
        <f>+J55-O55</f>
        <v>60469.520000000004</v>
      </c>
    </row>
    <row r="56" spans="2:16" s="1" customFormat="1" ht="21" customHeight="1" x14ac:dyDescent="0.25">
      <c r="B56" s="38" t="s">
        <v>31</v>
      </c>
      <c r="C56" s="69"/>
      <c r="D56" s="82">
        <v>1</v>
      </c>
      <c r="E56" s="71"/>
      <c r="F56" s="83"/>
      <c r="G56" s="83"/>
      <c r="H56" s="76">
        <v>70000</v>
      </c>
      <c r="I56" s="77">
        <v>0</v>
      </c>
      <c r="J56" s="76">
        <v>70000</v>
      </c>
      <c r="K56" s="76">
        <v>2009</v>
      </c>
      <c r="L56" s="76">
        <v>5368.48</v>
      </c>
      <c r="M56" s="76">
        <v>2128</v>
      </c>
      <c r="N56" s="76">
        <v>25</v>
      </c>
      <c r="O56" s="54">
        <f>SUM(K56:N56)</f>
        <v>9530.48</v>
      </c>
      <c r="P56" s="76">
        <f>+H56-O56</f>
        <v>60469.520000000004</v>
      </c>
    </row>
    <row r="57" spans="2:16" ht="23.25" customHeight="1" x14ac:dyDescent="0.25">
      <c r="B57" s="38"/>
      <c r="C57" s="39"/>
      <c r="D57" s="52"/>
      <c r="E57" s="71"/>
      <c r="F57" s="67"/>
      <c r="G57" s="28"/>
      <c r="H57" s="76"/>
      <c r="I57" s="77"/>
      <c r="J57" s="76"/>
      <c r="K57" s="76"/>
      <c r="L57" s="76"/>
      <c r="M57" s="76"/>
      <c r="N57" s="54"/>
      <c r="O57" s="54"/>
      <c r="P57" s="76"/>
    </row>
    <row r="58" spans="2:16" ht="21" customHeight="1" x14ac:dyDescent="0.25">
      <c r="B58" s="38" t="s">
        <v>67</v>
      </c>
      <c r="C58" s="39"/>
      <c r="D58" s="52"/>
      <c r="E58" s="41"/>
      <c r="F58" s="67"/>
      <c r="G58" s="28"/>
      <c r="H58" s="54"/>
      <c r="I58" s="43"/>
      <c r="J58" s="54"/>
      <c r="K58" s="54"/>
      <c r="L58" s="54"/>
      <c r="M58" s="42"/>
      <c r="N58" s="54"/>
      <c r="O58" s="54"/>
      <c r="P58" s="54"/>
    </row>
    <row r="59" spans="2:16" ht="27.75" customHeight="1" x14ac:dyDescent="0.25">
      <c r="B59" s="33" t="s">
        <v>68</v>
      </c>
      <c r="C59" s="25" t="s">
        <v>23</v>
      </c>
      <c r="D59" s="26" t="s">
        <v>69</v>
      </c>
      <c r="E59" s="27" t="s">
        <v>40</v>
      </c>
      <c r="F59" s="28">
        <v>46082</v>
      </c>
      <c r="G59" s="28">
        <v>46235</v>
      </c>
      <c r="H59" s="29">
        <v>150000</v>
      </c>
      <c r="I59" s="30">
        <v>0</v>
      </c>
      <c r="J59" s="29">
        <v>150000</v>
      </c>
      <c r="K59" s="29">
        <v>4305</v>
      </c>
      <c r="L59" s="29">
        <v>23386.67</v>
      </c>
      <c r="M59" s="32">
        <v>4560</v>
      </c>
      <c r="N59" s="29">
        <v>4116.9799999999996</v>
      </c>
      <c r="O59" s="29">
        <f>SUM(K59:N59)</f>
        <v>36368.649999999994</v>
      </c>
      <c r="P59" s="29">
        <f>+H59-O59</f>
        <v>113631.35</v>
      </c>
    </row>
    <row r="60" spans="2:16" ht="21" customHeight="1" x14ac:dyDescent="0.25">
      <c r="B60" s="84" t="s">
        <v>31</v>
      </c>
      <c r="C60" s="39"/>
      <c r="D60" s="52">
        <v>1</v>
      </c>
      <c r="E60" s="41"/>
      <c r="F60" s="67"/>
      <c r="G60" s="28"/>
      <c r="H60" s="54">
        <v>150000</v>
      </c>
      <c r="I60" s="43">
        <v>0</v>
      </c>
      <c r="J60" s="54">
        <v>150000</v>
      </c>
      <c r="K60" s="54">
        <v>4305</v>
      </c>
      <c r="L60" s="76">
        <v>23386.67</v>
      </c>
      <c r="M60" s="42">
        <v>4560</v>
      </c>
      <c r="N60" s="76">
        <v>4116.9799999999996</v>
      </c>
      <c r="O60" s="54">
        <f>SUM(K60:N60)</f>
        <v>36368.649999999994</v>
      </c>
      <c r="P60" s="54">
        <f>+H60-O60</f>
        <v>113631.35</v>
      </c>
    </row>
    <row r="61" spans="2:16" ht="21" customHeight="1" x14ac:dyDescent="0.25">
      <c r="B61" s="84"/>
      <c r="C61" s="39"/>
      <c r="D61" s="52"/>
      <c r="E61" s="41"/>
      <c r="F61" s="67"/>
      <c r="G61" s="28"/>
      <c r="H61" s="54"/>
      <c r="I61" s="43"/>
      <c r="J61" s="54"/>
      <c r="K61" s="54"/>
      <c r="L61" s="54"/>
      <c r="M61" s="42"/>
      <c r="N61" s="54"/>
      <c r="O61" s="54"/>
      <c r="P61" s="54"/>
    </row>
    <row r="62" spans="2:16" ht="30" customHeight="1" x14ac:dyDescent="0.25">
      <c r="B62" s="52" t="s">
        <v>70</v>
      </c>
      <c r="C62" s="39"/>
      <c r="D62" s="52"/>
      <c r="E62" s="41"/>
      <c r="F62" s="67"/>
      <c r="G62" s="28"/>
      <c r="H62" s="54"/>
      <c r="I62" s="43"/>
      <c r="J62" s="54"/>
      <c r="K62" s="54"/>
      <c r="L62" s="54"/>
      <c r="M62" s="42"/>
      <c r="N62" s="54"/>
      <c r="O62" s="54"/>
      <c r="P62" s="54"/>
    </row>
    <row r="63" spans="2:16" ht="21" customHeight="1" x14ac:dyDescent="0.25">
      <c r="B63" s="85" t="s">
        <v>71</v>
      </c>
      <c r="C63" s="25" t="s">
        <v>23</v>
      </c>
      <c r="D63" s="26" t="s">
        <v>72</v>
      </c>
      <c r="E63" s="27" t="s">
        <v>40</v>
      </c>
      <c r="F63" s="28">
        <v>46082</v>
      </c>
      <c r="G63" s="28">
        <v>46235</v>
      </c>
      <c r="H63" s="72">
        <v>70000</v>
      </c>
      <c r="I63" s="73">
        <v>0</v>
      </c>
      <c r="J63" s="72">
        <v>70000</v>
      </c>
      <c r="K63" s="72">
        <v>2009</v>
      </c>
      <c r="L63" s="80">
        <v>4984.5200000000004</v>
      </c>
      <c r="M63" s="74">
        <v>2128</v>
      </c>
      <c r="N63" s="29">
        <v>1944.78</v>
      </c>
      <c r="O63" s="31">
        <f>SUM(K63:N63)</f>
        <v>11066.300000000001</v>
      </c>
      <c r="P63" s="81">
        <f>+H63-O63</f>
        <v>58933.7</v>
      </c>
    </row>
    <row r="64" spans="2:16" ht="21" customHeight="1" x14ac:dyDescent="0.25">
      <c r="B64" s="58"/>
      <c r="C64" s="59"/>
      <c r="D64" s="52">
        <v>1</v>
      </c>
      <c r="E64" s="27"/>
      <c r="F64" s="86"/>
      <c r="G64" s="28"/>
      <c r="H64" s="76">
        <v>70000</v>
      </c>
      <c r="I64" s="77">
        <v>0</v>
      </c>
      <c r="J64" s="76">
        <v>70000</v>
      </c>
      <c r="K64" s="76">
        <v>2009</v>
      </c>
      <c r="L64" s="87">
        <v>4984.5200000000004</v>
      </c>
      <c r="M64" s="48">
        <v>2128</v>
      </c>
      <c r="N64" s="76">
        <v>1944.78</v>
      </c>
      <c r="O64" s="57">
        <f>SUM(K64:N64)</f>
        <v>11066.300000000001</v>
      </c>
      <c r="P64" s="88">
        <f>+H64-O64</f>
        <v>58933.7</v>
      </c>
    </row>
    <row r="65" spans="2:16" ht="21" customHeight="1" x14ac:dyDescent="0.25">
      <c r="B65" s="84" t="s">
        <v>73</v>
      </c>
      <c r="C65" s="39"/>
      <c r="D65" s="85"/>
      <c r="E65" s="27"/>
      <c r="F65" s="86"/>
      <c r="G65" s="28"/>
      <c r="H65" s="85"/>
      <c r="I65" s="89"/>
      <c r="J65" s="34"/>
      <c r="K65" s="62"/>
      <c r="L65" s="62"/>
      <c r="M65" s="32"/>
      <c r="N65" s="31"/>
      <c r="O65" s="31"/>
      <c r="P65" s="62"/>
    </row>
    <row r="66" spans="2:16" ht="29.25" customHeight="1" x14ac:dyDescent="0.25">
      <c r="B66" s="85" t="s">
        <v>74</v>
      </c>
      <c r="C66" s="25" t="s">
        <v>23</v>
      </c>
      <c r="D66" s="26" t="s">
        <v>75</v>
      </c>
      <c r="E66" s="27" t="s">
        <v>40</v>
      </c>
      <c r="F66" s="28">
        <v>46082</v>
      </c>
      <c r="G66" s="28">
        <v>46235</v>
      </c>
      <c r="H66" s="31">
        <v>115000</v>
      </c>
      <c r="I66" s="61">
        <v>0</v>
      </c>
      <c r="J66" s="90">
        <v>115000</v>
      </c>
      <c r="K66" s="90">
        <v>3300.5</v>
      </c>
      <c r="L66" s="90">
        <v>15633.74</v>
      </c>
      <c r="M66" s="32">
        <v>3496</v>
      </c>
      <c r="N66" s="91">
        <v>1431</v>
      </c>
      <c r="O66" s="31">
        <f>+K66+L66+M66+N66</f>
        <v>23861.239999999998</v>
      </c>
      <c r="P66" s="62">
        <f>+J66-O66</f>
        <v>91138.760000000009</v>
      </c>
    </row>
    <row r="67" spans="2:16" ht="21" customHeight="1" x14ac:dyDescent="0.25">
      <c r="B67" s="85" t="s">
        <v>76</v>
      </c>
      <c r="C67" s="25" t="s">
        <v>23</v>
      </c>
      <c r="D67" s="26" t="s">
        <v>77</v>
      </c>
      <c r="E67" s="27" t="s">
        <v>25</v>
      </c>
      <c r="F67" s="28">
        <v>46082</v>
      </c>
      <c r="G67" s="28">
        <v>46235</v>
      </c>
      <c r="H67" s="31">
        <v>60000</v>
      </c>
      <c r="I67" s="30">
        <v>0</v>
      </c>
      <c r="J67" s="92">
        <v>60000</v>
      </c>
      <c r="K67" s="92">
        <v>1722</v>
      </c>
      <c r="L67" s="92">
        <v>3486.68</v>
      </c>
      <c r="M67" s="32">
        <v>1824</v>
      </c>
      <c r="N67" s="91">
        <v>728</v>
      </c>
      <c r="O67" s="31">
        <f>+K67+L67+M67+N67</f>
        <v>7760.68</v>
      </c>
      <c r="P67" s="31">
        <f>+J67-O67</f>
        <v>52239.32</v>
      </c>
    </row>
    <row r="68" spans="2:16" ht="21" customHeight="1" x14ac:dyDescent="0.25">
      <c r="B68" s="84" t="s">
        <v>31</v>
      </c>
      <c r="C68" s="39"/>
      <c r="D68" s="84">
        <v>2</v>
      </c>
      <c r="E68" s="93"/>
      <c r="F68" s="67"/>
      <c r="G68" s="28"/>
      <c r="H68" s="54">
        <f>SUM(H66:H67)</f>
        <v>175000</v>
      </c>
      <c r="I68" s="43">
        <f>SUM(I67)</f>
        <v>0</v>
      </c>
      <c r="J68" s="54">
        <f t="shared" ref="J68:P68" si="5">SUM(J66:J67)</f>
        <v>175000</v>
      </c>
      <c r="K68" s="54">
        <f t="shared" si="5"/>
        <v>5022.5</v>
      </c>
      <c r="L68" s="76">
        <f t="shared" si="5"/>
        <v>19120.419999999998</v>
      </c>
      <c r="M68" s="42">
        <f t="shared" si="5"/>
        <v>5320</v>
      </c>
      <c r="N68" s="76">
        <f>SUM(N66:N67)</f>
        <v>2159</v>
      </c>
      <c r="O68" s="54">
        <f t="shared" si="5"/>
        <v>31621.919999999998</v>
      </c>
      <c r="P68" s="54">
        <f t="shared" si="5"/>
        <v>143378.08000000002</v>
      </c>
    </row>
    <row r="69" spans="2:16" ht="21" customHeight="1" x14ac:dyDescent="0.25">
      <c r="B69" s="84"/>
      <c r="C69" s="39"/>
      <c r="D69" s="84"/>
      <c r="E69" s="93"/>
      <c r="F69" s="67"/>
      <c r="G69" s="28"/>
      <c r="H69" s="54"/>
      <c r="I69" s="43"/>
      <c r="J69" s="54"/>
      <c r="K69" s="54"/>
      <c r="L69" s="54"/>
      <c r="M69" s="42"/>
      <c r="N69" s="54"/>
      <c r="O69" s="54"/>
      <c r="P69" s="54"/>
    </row>
    <row r="70" spans="2:16" ht="21" customHeight="1" x14ac:dyDescent="0.25">
      <c r="B70" s="94" t="s">
        <v>78</v>
      </c>
      <c r="C70" s="39"/>
      <c r="D70" s="52"/>
      <c r="E70" s="41"/>
      <c r="F70" s="67"/>
      <c r="G70" s="28"/>
      <c r="H70" s="54"/>
      <c r="I70" s="43"/>
      <c r="J70" s="54"/>
      <c r="K70" s="54"/>
      <c r="L70" s="54"/>
      <c r="M70" s="42"/>
      <c r="N70" s="54"/>
      <c r="O70" s="54"/>
      <c r="P70" s="54"/>
    </row>
    <row r="71" spans="2:16" s="1" customFormat="1" ht="30.75" customHeight="1" x14ac:dyDescent="0.25">
      <c r="B71" s="68" t="s">
        <v>79</v>
      </c>
      <c r="C71" s="69" t="s">
        <v>23</v>
      </c>
      <c r="D71" s="70" t="s">
        <v>80</v>
      </c>
      <c r="E71" s="71" t="s">
        <v>40</v>
      </c>
      <c r="F71" s="60">
        <v>46023</v>
      </c>
      <c r="G71" s="60">
        <v>46174</v>
      </c>
      <c r="H71" s="72">
        <v>95000</v>
      </c>
      <c r="I71" s="73">
        <v>0</v>
      </c>
      <c r="J71" s="72">
        <v>95000</v>
      </c>
      <c r="K71" s="72">
        <v>2726.5</v>
      </c>
      <c r="L71" s="80">
        <v>10929.24</v>
      </c>
      <c r="M71" s="74">
        <v>2888</v>
      </c>
      <c r="N71" s="29">
        <v>18606.330000000002</v>
      </c>
      <c r="O71" s="31">
        <v>35150.07</v>
      </c>
      <c r="P71" s="81">
        <f>+J71-O71</f>
        <v>59849.93</v>
      </c>
    </row>
    <row r="72" spans="2:16" ht="21" customHeight="1" x14ac:dyDescent="0.25">
      <c r="B72" s="84" t="s">
        <v>31</v>
      </c>
      <c r="C72" s="25"/>
      <c r="D72" s="84">
        <v>1</v>
      </c>
      <c r="E72" s="27"/>
      <c r="F72" s="64"/>
      <c r="G72" s="65"/>
      <c r="H72" s="57">
        <f>SUM(H71)</f>
        <v>95000</v>
      </c>
      <c r="I72" s="43">
        <f>SUM(I71)</f>
        <v>0</v>
      </c>
      <c r="J72" s="57">
        <f t="shared" ref="J72:P72" si="6">SUM(J71)</f>
        <v>95000</v>
      </c>
      <c r="K72" s="57">
        <f t="shared" si="6"/>
        <v>2726.5</v>
      </c>
      <c r="L72" s="88">
        <f t="shared" si="6"/>
        <v>10929.24</v>
      </c>
      <c r="M72" s="42">
        <f t="shared" si="6"/>
        <v>2888</v>
      </c>
      <c r="N72" s="88">
        <f>SUM(N71)</f>
        <v>18606.330000000002</v>
      </c>
      <c r="O72" s="57">
        <f t="shared" si="6"/>
        <v>35150.07</v>
      </c>
      <c r="P72" s="57">
        <f t="shared" si="6"/>
        <v>59849.93</v>
      </c>
    </row>
    <row r="73" spans="2:16" ht="21" customHeight="1" x14ac:dyDescent="0.25">
      <c r="B73" s="58"/>
      <c r="C73" s="59"/>
      <c r="D73" s="26"/>
      <c r="E73" s="27"/>
      <c r="F73" s="95"/>
      <c r="G73" s="65"/>
      <c r="H73" s="29"/>
      <c r="I73" s="61"/>
      <c r="J73" s="62"/>
      <c r="K73" s="62"/>
      <c r="L73" s="62"/>
      <c r="M73" s="32"/>
      <c r="N73" s="31"/>
      <c r="O73" s="31"/>
      <c r="P73" s="62"/>
    </row>
    <row r="74" spans="2:16" ht="32.25" customHeight="1" x14ac:dyDescent="0.25">
      <c r="B74" s="94" t="s">
        <v>81</v>
      </c>
      <c r="C74" s="44"/>
      <c r="D74" s="52"/>
      <c r="E74" s="41"/>
      <c r="F74" s="64"/>
      <c r="G74" s="65"/>
      <c r="H74" s="54"/>
      <c r="I74" s="43"/>
      <c r="J74" s="57"/>
      <c r="K74" s="57"/>
      <c r="L74" s="57"/>
      <c r="M74" s="42"/>
      <c r="N74" s="57"/>
      <c r="O74" s="57"/>
      <c r="P74" s="57"/>
    </row>
    <row r="75" spans="2:16" ht="31.5" customHeight="1" x14ac:dyDescent="0.25">
      <c r="B75" s="24" t="s">
        <v>82</v>
      </c>
      <c r="C75" s="25" t="s">
        <v>27</v>
      </c>
      <c r="D75" s="66" t="s">
        <v>83</v>
      </c>
      <c r="E75" s="27" t="s">
        <v>40</v>
      </c>
      <c r="F75" s="28">
        <v>45992</v>
      </c>
      <c r="G75" s="28">
        <v>46143</v>
      </c>
      <c r="H75" s="29">
        <v>120000</v>
      </c>
      <c r="I75" s="30">
        <v>0</v>
      </c>
      <c r="J75" s="31">
        <v>120000</v>
      </c>
      <c r="K75" s="31">
        <v>3444</v>
      </c>
      <c r="L75" s="31">
        <v>16809.87</v>
      </c>
      <c r="M75" s="32">
        <v>3648</v>
      </c>
      <c r="N75" s="31">
        <v>2568.4</v>
      </c>
      <c r="O75" s="31">
        <f>+K75+L75+M75+N75</f>
        <v>26470.27</v>
      </c>
      <c r="P75" s="29">
        <f>+J75-O75</f>
        <v>93529.73</v>
      </c>
    </row>
    <row r="76" spans="2:16" s="1" customFormat="1" ht="21" customHeight="1" x14ac:dyDescent="0.25">
      <c r="B76" s="68" t="s">
        <v>84</v>
      </c>
      <c r="C76" s="69" t="s">
        <v>23</v>
      </c>
      <c r="D76" s="70" t="s">
        <v>85</v>
      </c>
      <c r="E76" s="71" t="s">
        <v>40</v>
      </c>
      <c r="F76" s="28">
        <v>45992</v>
      </c>
      <c r="G76" s="28">
        <v>46143</v>
      </c>
      <c r="H76" s="72">
        <v>50000</v>
      </c>
      <c r="I76" s="73">
        <v>0</v>
      </c>
      <c r="J76" s="72">
        <v>50000</v>
      </c>
      <c r="K76" s="72">
        <v>1435</v>
      </c>
      <c r="L76" s="80">
        <v>1854</v>
      </c>
      <c r="M76" s="74">
        <v>1520</v>
      </c>
      <c r="N76" s="29">
        <v>25</v>
      </c>
      <c r="O76" s="31">
        <f>+K76+L76+M76+N76</f>
        <v>4834</v>
      </c>
      <c r="P76" s="81">
        <f>+J76-O76</f>
        <v>45166</v>
      </c>
    </row>
    <row r="77" spans="2:16" ht="21" customHeight="1" x14ac:dyDescent="0.25">
      <c r="B77" s="58" t="s">
        <v>86</v>
      </c>
      <c r="C77" s="59" t="s">
        <v>27</v>
      </c>
      <c r="D77" s="33" t="s">
        <v>87</v>
      </c>
      <c r="E77" s="27" t="s">
        <v>40</v>
      </c>
      <c r="F77" s="28">
        <v>46082</v>
      </c>
      <c r="G77" s="28">
        <v>46235</v>
      </c>
      <c r="H77" s="29">
        <v>55000</v>
      </c>
      <c r="I77" s="61">
        <v>0</v>
      </c>
      <c r="J77" s="62">
        <v>55000</v>
      </c>
      <c r="K77" s="62">
        <v>1578.5</v>
      </c>
      <c r="L77" s="62">
        <v>2559.6799999999998</v>
      </c>
      <c r="M77" s="32">
        <v>1672</v>
      </c>
      <c r="N77" s="31">
        <v>25</v>
      </c>
      <c r="O77" s="31">
        <v>5835.18</v>
      </c>
      <c r="P77" s="96">
        <f>+J77-O77</f>
        <v>49164.82</v>
      </c>
    </row>
    <row r="78" spans="2:16" ht="21" customHeight="1" x14ac:dyDescent="0.25">
      <c r="B78" s="79" t="s">
        <v>88</v>
      </c>
      <c r="C78" s="97" t="s">
        <v>23</v>
      </c>
      <c r="D78" s="70" t="s">
        <v>54</v>
      </c>
      <c r="E78" s="71" t="s">
        <v>40</v>
      </c>
      <c r="F78" s="28">
        <v>46082</v>
      </c>
      <c r="G78" s="28">
        <v>46235</v>
      </c>
      <c r="H78" s="29">
        <v>70000</v>
      </c>
      <c r="I78" s="30">
        <v>0</v>
      </c>
      <c r="J78" s="29">
        <v>70000</v>
      </c>
      <c r="K78" s="29">
        <v>2009</v>
      </c>
      <c r="L78" s="29">
        <v>5368.48</v>
      </c>
      <c r="M78" s="32">
        <v>2128</v>
      </c>
      <c r="N78" s="29">
        <v>2517.7399999999998</v>
      </c>
      <c r="O78" s="29">
        <f>SUM(K78:N78)</f>
        <v>12023.22</v>
      </c>
      <c r="P78" s="29">
        <f>+H78-O78</f>
        <v>57976.78</v>
      </c>
    </row>
    <row r="79" spans="2:16" ht="21" customHeight="1" x14ac:dyDescent="0.25">
      <c r="B79" s="38" t="s">
        <v>31</v>
      </c>
      <c r="C79" s="39"/>
      <c r="D79" s="52">
        <v>4</v>
      </c>
      <c r="E79" s="41"/>
      <c r="F79" s="67"/>
      <c r="G79" s="28"/>
      <c r="H79" s="57">
        <f>SUM(H75:H78)</f>
        <v>295000</v>
      </c>
      <c r="I79" s="43">
        <v>0</v>
      </c>
      <c r="J79" s="57">
        <f t="shared" ref="J79:P79" si="7">SUM(J75:J78)</f>
        <v>295000</v>
      </c>
      <c r="K79" s="57">
        <f t="shared" si="7"/>
        <v>8466.5</v>
      </c>
      <c r="L79" s="88">
        <f t="shared" si="7"/>
        <v>26592.03</v>
      </c>
      <c r="M79" s="57">
        <f t="shared" si="7"/>
        <v>8968</v>
      </c>
      <c r="N79" s="88">
        <f t="shared" si="7"/>
        <v>5136.1399999999994</v>
      </c>
      <c r="O79" s="57">
        <f t="shared" si="7"/>
        <v>49162.67</v>
      </c>
      <c r="P79" s="57">
        <f t="shared" si="7"/>
        <v>245837.33</v>
      </c>
    </row>
    <row r="80" spans="2:16" ht="21" customHeight="1" x14ac:dyDescent="0.25">
      <c r="B80" s="38"/>
      <c r="C80" s="39"/>
      <c r="D80" s="52"/>
      <c r="E80" s="41"/>
      <c r="F80" s="67"/>
      <c r="G80" s="28"/>
      <c r="H80" s="57"/>
      <c r="I80" s="43"/>
      <c r="J80" s="57"/>
      <c r="K80" s="57"/>
      <c r="L80" s="57"/>
      <c r="M80" s="42"/>
      <c r="N80" s="57"/>
      <c r="O80" s="57"/>
      <c r="P80" s="57"/>
    </row>
    <row r="81" spans="2:16" ht="21" customHeight="1" x14ac:dyDescent="0.25">
      <c r="B81" s="38" t="s">
        <v>89</v>
      </c>
      <c r="C81" s="39"/>
      <c r="D81" s="52"/>
      <c r="E81" s="41"/>
      <c r="F81" s="67"/>
      <c r="G81" s="28"/>
      <c r="H81" s="57"/>
      <c r="I81" s="43"/>
      <c r="J81" s="57"/>
      <c r="K81" s="57"/>
      <c r="L81" s="57"/>
      <c r="M81" s="42"/>
      <c r="N81" s="57"/>
      <c r="O81" s="57"/>
      <c r="P81" s="57"/>
    </row>
    <row r="82" spans="2:16" ht="21" customHeight="1" x14ac:dyDescent="0.25">
      <c r="B82" s="33" t="s">
        <v>90</v>
      </c>
      <c r="C82" s="25" t="s">
        <v>23</v>
      </c>
      <c r="D82" s="26" t="s">
        <v>91</v>
      </c>
      <c r="E82" s="27" t="s">
        <v>40</v>
      </c>
      <c r="F82" s="28">
        <v>45992</v>
      </c>
      <c r="G82" s="28">
        <v>46143</v>
      </c>
      <c r="H82" s="29">
        <v>120000</v>
      </c>
      <c r="I82" s="30">
        <v>0</v>
      </c>
      <c r="J82" s="31">
        <v>120000</v>
      </c>
      <c r="K82" s="31">
        <v>3444</v>
      </c>
      <c r="L82" s="31">
        <v>16809.87</v>
      </c>
      <c r="M82" s="32">
        <v>3648</v>
      </c>
      <c r="N82" s="31">
        <v>25</v>
      </c>
      <c r="O82" s="31">
        <f>SUM(K82:N82)</f>
        <v>23926.87</v>
      </c>
      <c r="P82" s="31">
        <f>+H82-O82</f>
        <v>96073.13</v>
      </c>
    </row>
    <row r="83" spans="2:16" ht="21" customHeight="1" x14ac:dyDescent="0.25">
      <c r="B83" s="38" t="s">
        <v>31</v>
      </c>
      <c r="C83" s="39"/>
      <c r="D83" s="52">
        <v>1</v>
      </c>
      <c r="E83" s="41"/>
      <c r="F83" s="67"/>
      <c r="G83" s="28"/>
      <c r="H83" s="54">
        <v>120000</v>
      </c>
      <c r="I83" s="43">
        <v>0</v>
      </c>
      <c r="J83" s="57">
        <v>120000</v>
      </c>
      <c r="K83" s="57">
        <v>3444</v>
      </c>
      <c r="L83" s="88">
        <v>16809.87</v>
      </c>
      <c r="M83" s="42">
        <v>3648</v>
      </c>
      <c r="N83" s="88">
        <v>25</v>
      </c>
      <c r="O83" s="57">
        <f>SUM(K83:N83)</f>
        <v>23926.87</v>
      </c>
      <c r="P83" s="57">
        <f>+H83-O83</f>
        <v>96073.13</v>
      </c>
    </row>
    <row r="84" spans="2:16" ht="21" customHeight="1" x14ac:dyDescent="0.25">
      <c r="B84" s="38"/>
      <c r="C84" s="39"/>
      <c r="D84" s="52"/>
      <c r="E84" s="41"/>
      <c r="F84" s="67"/>
      <c r="G84" s="28"/>
      <c r="H84" s="57"/>
      <c r="I84" s="43"/>
      <c r="J84" s="57"/>
      <c r="K84" s="57"/>
      <c r="L84" s="57"/>
      <c r="M84" s="42"/>
      <c r="N84" s="57"/>
      <c r="O84" s="57"/>
      <c r="P84" s="57"/>
    </row>
    <row r="85" spans="2:16" ht="21" customHeight="1" x14ac:dyDescent="0.25">
      <c r="B85" s="84" t="s">
        <v>92</v>
      </c>
      <c r="C85" s="39"/>
      <c r="D85" s="52"/>
      <c r="E85" s="41"/>
      <c r="F85" s="64"/>
      <c r="G85" s="65"/>
      <c r="H85" s="54"/>
      <c r="I85" s="43"/>
      <c r="J85" s="57"/>
      <c r="K85" s="57"/>
      <c r="L85" s="57"/>
      <c r="M85" s="42"/>
      <c r="N85" s="57"/>
      <c r="O85" s="57"/>
      <c r="P85" s="57"/>
    </row>
    <row r="86" spans="2:16" ht="32.25" customHeight="1" x14ac:dyDescent="0.25">
      <c r="B86" s="85" t="s">
        <v>93</v>
      </c>
      <c r="C86" s="25" t="s">
        <v>27</v>
      </c>
      <c r="D86" s="26" t="s">
        <v>94</v>
      </c>
      <c r="E86" s="27" t="s">
        <v>40</v>
      </c>
      <c r="F86" s="28">
        <v>46082</v>
      </c>
      <c r="G86" s="28">
        <v>46235</v>
      </c>
      <c r="H86" s="29">
        <v>125000</v>
      </c>
      <c r="I86" s="61">
        <v>0</v>
      </c>
      <c r="J86" s="37">
        <v>125000</v>
      </c>
      <c r="K86" s="37">
        <v>3587.5</v>
      </c>
      <c r="L86" s="98">
        <v>17985.990000000002</v>
      </c>
      <c r="M86" s="36">
        <v>3800</v>
      </c>
      <c r="N86" s="37">
        <v>25</v>
      </c>
      <c r="O86" s="31">
        <f t="shared" ref="O86:O91" si="8">+K86+L86+M86+N86</f>
        <v>25398.49</v>
      </c>
      <c r="P86" s="96">
        <f t="shared" ref="P86:P91" si="9">+J86-O86</f>
        <v>99601.51</v>
      </c>
    </row>
    <row r="87" spans="2:16" ht="32.25" customHeight="1" x14ac:dyDescent="0.25">
      <c r="B87" s="85" t="s">
        <v>95</v>
      </c>
      <c r="C87" s="25" t="s">
        <v>27</v>
      </c>
      <c r="D87" s="26" t="s">
        <v>94</v>
      </c>
      <c r="E87" s="27" t="s">
        <v>40</v>
      </c>
      <c r="F87" s="28">
        <v>46082</v>
      </c>
      <c r="G87" s="28">
        <v>46235</v>
      </c>
      <c r="H87" s="29">
        <v>125000</v>
      </c>
      <c r="I87" s="61">
        <v>0</v>
      </c>
      <c r="J87" s="37">
        <v>125000</v>
      </c>
      <c r="K87" s="37">
        <v>3587.5</v>
      </c>
      <c r="L87" s="98">
        <v>17985.990000000002</v>
      </c>
      <c r="M87" s="36">
        <v>3800</v>
      </c>
      <c r="N87" s="37">
        <v>25</v>
      </c>
      <c r="O87" s="31">
        <f t="shared" si="8"/>
        <v>25398.49</v>
      </c>
      <c r="P87" s="96">
        <f t="shared" si="9"/>
        <v>99601.51</v>
      </c>
    </row>
    <row r="88" spans="2:16" ht="32.25" customHeight="1" x14ac:dyDescent="0.25">
      <c r="B88" s="85" t="s">
        <v>96</v>
      </c>
      <c r="C88" s="25" t="s">
        <v>27</v>
      </c>
      <c r="D88" s="26" t="s">
        <v>97</v>
      </c>
      <c r="E88" s="27" t="s">
        <v>40</v>
      </c>
      <c r="F88" s="28">
        <v>46082</v>
      </c>
      <c r="G88" s="28">
        <v>46235</v>
      </c>
      <c r="H88" s="29">
        <v>125000</v>
      </c>
      <c r="I88" s="61">
        <v>0</v>
      </c>
      <c r="J88" s="37">
        <v>125000</v>
      </c>
      <c r="K88" s="37">
        <v>3587.5</v>
      </c>
      <c r="L88" s="98">
        <v>17985.990000000002</v>
      </c>
      <c r="M88" s="36">
        <v>3800</v>
      </c>
      <c r="N88" s="37">
        <v>25</v>
      </c>
      <c r="O88" s="31">
        <f t="shared" si="8"/>
        <v>25398.49</v>
      </c>
      <c r="P88" s="96">
        <f t="shared" si="9"/>
        <v>99601.51</v>
      </c>
    </row>
    <row r="89" spans="2:16" ht="32.25" customHeight="1" x14ac:dyDescent="0.25">
      <c r="B89" s="24" t="s">
        <v>98</v>
      </c>
      <c r="C89" s="25" t="s">
        <v>27</v>
      </c>
      <c r="D89" s="26" t="s">
        <v>94</v>
      </c>
      <c r="E89" s="27" t="s">
        <v>40</v>
      </c>
      <c r="F89" s="28">
        <v>46082</v>
      </c>
      <c r="G89" s="28">
        <v>46235</v>
      </c>
      <c r="H89" s="29">
        <v>125000</v>
      </c>
      <c r="I89" s="61">
        <v>0</v>
      </c>
      <c r="J89" s="37">
        <v>125000</v>
      </c>
      <c r="K89" s="37">
        <v>3587.5</v>
      </c>
      <c r="L89" s="98">
        <v>17985.990000000002</v>
      </c>
      <c r="M89" s="36">
        <v>3800</v>
      </c>
      <c r="N89" s="37">
        <v>25</v>
      </c>
      <c r="O89" s="31">
        <f t="shared" si="8"/>
        <v>25398.49</v>
      </c>
      <c r="P89" s="96">
        <f t="shared" si="9"/>
        <v>99601.51</v>
      </c>
    </row>
    <row r="90" spans="2:16" ht="32.25" customHeight="1" x14ac:dyDescent="0.25">
      <c r="B90" s="85" t="s">
        <v>99</v>
      </c>
      <c r="C90" s="25" t="s">
        <v>27</v>
      </c>
      <c r="D90" s="26" t="s">
        <v>94</v>
      </c>
      <c r="E90" s="27" t="s">
        <v>40</v>
      </c>
      <c r="F90" s="28">
        <v>46082</v>
      </c>
      <c r="G90" s="28">
        <v>46235</v>
      </c>
      <c r="H90" s="29">
        <v>125000</v>
      </c>
      <c r="I90" s="30">
        <v>0</v>
      </c>
      <c r="J90" s="37">
        <v>125000</v>
      </c>
      <c r="K90" s="37">
        <v>3587.5</v>
      </c>
      <c r="L90" s="98">
        <v>17985.990000000002</v>
      </c>
      <c r="M90" s="36">
        <v>3800</v>
      </c>
      <c r="N90" s="37">
        <v>25</v>
      </c>
      <c r="O90" s="31">
        <f t="shared" si="8"/>
        <v>25398.49</v>
      </c>
      <c r="P90" s="29">
        <f t="shared" si="9"/>
        <v>99601.51</v>
      </c>
    </row>
    <row r="91" spans="2:16" ht="32.25" customHeight="1" x14ac:dyDescent="0.25">
      <c r="B91" s="85" t="s">
        <v>100</v>
      </c>
      <c r="C91" s="25" t="s">
        <v>23</v>
      </c>
      <c r="D91" s="26" t="s">
        <v>94</v>
      </c>
      <c r="E91" s="27" t="s">
        <v>40</v>
      </c>
      <c r="F91" s="28">
        <v>46082</v>
      </c>
      <c r="G91" s="28">
        <v>46235</v>
      </c>
      <c r="H91" s="29">
        <v>135000</v>
      </c>
      <c r="I91" s="30">
        <v>0</v>
      </c>
      <c r="J91" s="37">
        <v>135000</v>
      </c>
      <c r="K91" s="37">
        <v>3874.5</v>
      </c>
      <c r="L91" s="37">
        <v>19858.3</v>
      </c>
      <c r="M91" s="36">
        <v>4104</v>
      </c>
      <c r="N91" s="37">
        <v>1944.78</v>
      </c>
      <c r="O91" s="31">
        <f t="shared" si="8"/>
        <v>29781.579999999998</v>
      </c>
      <c r="P91" s="29">
        <f t="shared" si="9"/>
        <v>105218.42</v>
      </c>
    </row>
    <row r="92" spans="2:16" ht="33" customHeight="1" x14ac:dyDescent="0.25">
      <c r="B92" s="24" t="s">
        <v>101</v>
      </c>
      <c r="C92" s="25" t="s">
        <v>23</v>
      </c>
      <c r="D92" s="26" t="s">
        <v>94</v>
      </c>
      <c r="E92" s="27" t="s">
        <v>40</v>
      </c>
      <c r="F92" s="28">
        <v>46082</v>
      </c>
      <c r="G92" s="28">
        <v>46235</v>
      </c>
      <c r="H92" s="29">
        <v>125000</v>
      </c>
      <c r="I92" s="61">
        <v>0</v>
      </c>
      <c r="J92" s="37">
        <v>125000</v>
      </c>
      <c r="K92" s="37">
        <v>3587.5</v>
      </c>
      <c r="L92" s="37">
        <v>17985.990000000002</v>
      </c>
      <c r="M92" s="36">
        <v>3800</v>
      </c>
      <c r="N92" s="37">
        <v>25</v>
      </c>
      <c r="O92" s="31">
        <v>25398.49</v>
      </c>
      <c r="P92" s="96">
        <v>99601.51</v>
      </c>
    </row>
    <row r="93" spans="2:16" ht="21" customHeight="1" x14ac:dyDescent="0.25">
      <c r="B93" s="38" t="s">
        <v>31</v>
      </c>
      <c r="C93" s="39"/>
      <c r="D93" s="52">
        <v>7</v>
      </c>
      <c r="E93" s="41"/>
      <c r="F93" s="67"/>
      <c r="G93" s="28"/>
      <c r="H93" s="57">
        <f>SUM(H86:H92)</f>
        <v>885000</v>
      </c>
      <c r="I93" s="55">
        <v>0</v>
      </c>
      <c r="J93" s="57">
        <f t="shared" ref="J93:P93" si="10">SUM(J86:J92)</f>
        <v>885000</v>
      </c>
      <c r="K93" s="57">
        <f t="shared" si="10"/>
        <v>25399.5</v>
      </c>
      <c r="L93" s="88">
        <f t="shared" si="10"/>
        <v>127774.24000000002</v>
      </c>
      <c r="M93" s="42">
        <f t="shared" si="10"/>
        <v>26904</v>
      </c>
      <c r="N93" s="88">
        <f t="shared" si="10"/>
        <v>2094.7799999999997</v>
      </c>
      <c r="O93" s="57">
        <f t="shared" si="10"/>
        <v>182172.52</v>
      </c>
      <c r="P93" s="57">
        <f t="shared" si="10"/>
        <v>702827.48</v>
      </c>
    </row>
    <row r="94" spans="2:16" ht="21" customHeight="1" x14ac:dyDescent="0.25">
      <c r="B94" s="38"/>
      <c r="C94" s="39"/>
      <c r="D94" s="52"/>
      <c r="E94" s="41"/>
      <c r="F94" s="67"/>
      <c r="G94" s="28"/>
      <c r="H94" s="57"/>
      <c r="I94" s="42"/>
      <c r="J94" s="57"/>
      <c r="K94" s="57"/>
      <c r="L94" s="57"/>
      <c r="M94" s="42"/>
      <c r="N94" s="57"/>
      <c r="O94" s="57"/>
      <c r="P94" s="57"/>
    </row>
    <row r="95" spans="2:16" ht="21" customHeight="1" x14ac:dyDescent="0.25">
      <c r="B95" s="38" t="s">
        <v>102</v>
      </c>
      <c r="C95" s="39"/>
      <c r="D95" s="52"/>
      <c r="E95" s="41"/>
      <c r="F95" s="67"/>
      <c r="G95" s="28"/>
      <c r="H95" s="54"/>
      <c r="I95" s="43"/>
      <c r="J95" s="57"/>
      <c r="K95" s="57"/>
      <c r="L95" s="57"/>
      <c r="M95" s="42"/>
      <c r="N95" s="57"/>
      <c r="O95" s="57"/>
      <c r="P95" s="57"/>
    </row>
    <row r="96" spans="2:16" ht="30.75" customHeight="1" x14ac:dyDescent="0.25">
      <c r="B96" s="33" t="s">
        <v>103</v>
      </c>
      <c r="C96" s="25" t="s">
        <v>27</v>
      </c>
      <c r="D96" s="26" t="s">
        <v>104</v>
      </c>
      <c r="E96" s="27" t="s">
        <v>40</v>
      </c>
      <c r="F96" s="28">
        <v>46082</v>
      </c>
      <c r="G96" s="28">
        <v>46235</v>
      </c>
      <c r="H96" s="29">
        <v>150000</v>
      </c>
      <c r="I96" s="30">
        <v>0</v>
      </c>
      <c r="J96" s="31">
        <v>150000</v>
      </c>
      <c r="K96" s="31">
        <v>4305</v>
      </c>
      <c r="L96" s="31">
        <v>23866.62</v>
      </c>
      <c r="M96" s="32">
        <v>4560</v>
      </c>
      <c r="N96" s="31">
        <v>2568.4</v>
      </c>
      <c r="O96" s="31">
        <v>35300.019999999997</v>
      </c>
      <c r="P96" s="31">
        <f t="shared" ref="P96:P103" si="11">+J96-O96</f>
        <v>114699.98000000001</v>
      </c>
    </row>
    <row r="97" spans="2:16" ht="24.75" customHeight="1" x14ac:dyDescent="0.25">
      <c r="B97" s="33" t="s">
        <v>105</v>
      </c>
      <c r="C97" s="59" t="s">
        <v>27</v>
      </c>
      <c r="D97" s="26" t="s">
        <v>106</v>
      </c>
      <c r="E97" s="27" t="s">
        <v>40</v>
      </c>
      <c r="F97" s="28">
        <v>46082</v>
      </c>
      <c r="G97" s="28">
        <v>46235</v>
      </c>
      <c r="H97" s="29">
        <v>70000</v>
      </c>
      <c r="I97" s="61">
        <v>0</v>
      </c>
      <c r="J97" s="62">
        <v>70000</v>
      </c>
      <c r="K97" s="62">
        <v>2009</v>
      </c>
      <c r="L97" s="62">
        <v>5368.48</v>
      </c>
      <c r="M97" s="32">
        <v>2128</v>
      </c>
      <c r="N97" s="31">
        <v>25</v>
      </c>
      <c r="O97" s="31">
        <f t="shared" ref="O97:O103" si="12">+K97+L97+M97+N97</f>
        <v>9530.48</v>
      </c>
      <c r="P97" s="62">
        <f t="shared" si="11"/>
        <v>60469.520000000004</v>
      </c>
    </row>
    <row r="98" spans="2:16" ht="24.75" customHeight="1" x14ac:dyDescent="0.25">
      <c r="B98" s="33" t="s">
        <v>107</v>
      </c>
      <c r="C98" s="25" t="s">
        <v>23</v>
      </c>
      <c r="D98" s="26" t="s">
        <v>108</v>
      </c>
      <c r="E98" s="27" t="s">
        <v>40</v>
      </c>
      <c r="F98" s="28">
        <v>46082</v>
      </c>
      <c r="G98" s="28">
        <v>46235</v>
      </c>
      <c r="H98" s="29">
        <v>70000</v>
      </c>
      <c r="I98" s="30">
        <v>0</v>
      </c>
      <c r="J98" s="31">
        <v>70000</v>
      </c>
      <c r="K98" s="31">
        <v>2009</v>
      </c>
      <c r="L98" s="31">
        <v>5368.48</v>
      </c>
      <c r="M98" s="32">
        <v>2128</v>
      </c>
      <c r="N98" s="31">
        <v>25</v>
      </c>
      <c r="O98" s="31">
        <f t="shared" si="12"/>
        <v>9530.48</v>
      </c>
      <c r="P98" s="31">
        <f t="shared" si="11"/>
        <v>60469.520000000004</v>
      </c>
    </row>
    <row r="99" spans="2:16" ht="24.75" customHeight="1" x14ac:dyDescent="0.25">
      <c r="B99" s="33" t="s">
        <v>109</v>
      </c>
      <c r="C99" s="59" t="s">
        <v>27</v>
      </c>
      <c r="D99" s="26" t="s">
        <v>106</v>
      </c>
      <c r="E99" s="27" t="s">
        <v>40</v>
      </c>
      <c r="F99" s="28">
        <v>46082</v>
      </c>
      <c r="G99" s="28">
        <v>46235</v>
      </c>
      <c r="H99" s="29">
        <v>70000</v>
      </c>
      <c r="I99" s="61">
        <v>0</v>
      </c>
      <c r="J99" s="62">
        <v>70000</v>
      </c>
      <c r="K99" s="62">
        <v>2009</v>
      </c>
      <c r="L99" s="62">
        <v>4984.5200000000004</v>
      </c>
      <c r="M99" s="32">
        <v>2128</v>
      </c>
      <c r="N99" s="31">
        <v>3944.78</v>
      </c>
      <c r="O99" s="31">
        <f t="shared" si="12"/>
        <v>13066.300000000001</v>
      </c>
      <c r="P99" s="62">
        <f t="shared" si="11"/>
        <v>56933.7</v>
      </c>
    </row>
    <row r="100" spans="2:16" ht="21" customHeight="1" x14ac:dyDescent="0.25">
      <c r="B100" s="24" t="s">
        <v>110</v>
      </c>
      <c r="C100" s="59" t="s">
        <v>27</v>
      </c>
      <c r="D100" s="26" t="s">
        <v>108</v>
      </c>
      <c r="E100" s="27" t="s">
        <v>40</v>
      </c>
      <c r="F100" s="28">
        <v>46082</v>
      </c>
      <c r="G100" s="28">
        <v>46235</v>
      </c>
      <c r="H100" s="29">
        <v>70000</v>
      </c>
      <c r="I100" s="61">
        <v>0</v>
      </c>
      <c r="J100" s="62">
        <v>70000</v>
      </c>
      <c r="K100" s="62">
        <v>2009</v>
      </c>
      <c r="L100" s="62">
        <v>5368.48</v>
      </c>
      <c r="M100" s="32">
        <v>2128</v>
      </c>
      <c r="N100" s="31">
        <v>25</v>
      </c>
      <c r="O100" s="31">
        <f t="shared" si="12"/>
        <v>9530.48</v>
      </c>
      <c r="P100" s="62">
        <f t="shared" si="11"/>
        <v>60469.520000000004</v>
      </c>
    </row>
    <row r="101" spans="2:16" ht="21" customHeight="1" x14ac:dyDescent="0.25">
      <c r="B101" s="24" t="s">
        <v>111</v>
      </c>
      <c r="C101" s="59" t="s">
        <v>27</v>
      </c>
      <c r="D101" s="26" t="s">
        <v>108</v>
      </c>
      <c r="E101" s="27" t="s">
        <v>40</v>
      </c>
      <c r="F101" s="28">
        <v>46082</v>
      </c>
      <c r="G101" s="28">
        <v>46235</v>
      </c>
      <c r="H101" s="29">
        <v>60000</v>
      </c>
      <c r="I101" s="61">
        <v>0</v>
      </c>
      <c r="J101" s="62">
        <v>60000</v>
      </c>
      <c r="K101" s="62">
        <v>1722</v>
      </c>
      <c r="L101" s="62">
        <v>3486.68</v>
      </c>
      <c r="M101" s="32">
        <v>1824</v>
      </c>
      <c r="N101" s="31">
        <v>25</v>
      </c>
      <c r="O101" s="31">
        <f t="shared" si="12"/>
        <v>7057.68</v>
      </c>
      <c r="P101" s="62">
        <f t="shared" si="11"/>
        <v>52942.32</v>
      </c>
    </row>
    <row r="102" spans="2:16" ht="21" customHeight="1" x14ac:dyDescent="0.25">
      <c r="B102" s="24" t="s">
        <v>112</v>
      </c>
      <c r="C102" s="59" t="s">
        <v>27</v>
      </c>
      <c r="D102" s="26" t="s">
        <v>108</v>
      </c>
      <c r="E102" s="27" t="s">
        <v>40</v>
      </c>
      <c r="F102" s="28">
        <v>45992</v>
      </c>
      <c r="G102" s="28">
        <v>46143</v>
      </c>
      <c r="H102" s="29">
        <v>80000</v>
      </c>
      <c r="I102" s="61">
        <v>0</v>
      </c>
      <c r="J102" s="62">
        <v>80000</v>
      </c>
      <c r="K102" s="62">
        <v>2296</v>
      </c>
      <c r="L102" s="62">
        <v>7400.87</v>
      </c>
      <c r="M102" s="32">
        <v>2432</v>
      </c>
      <c r="N102" s="31">
        <v>25</v>
      </c>
      <c r="O102" s="31">
        <f t="shared" si="12"/>
        <v>12153.869999999999</v>
      </c>
      <c r="P102" s="62">
        <f t="shared" si="11"/>
        <v>67846.13</v>
      </c>
    </row>
    <row r="103" spans="2:16" ht="21" customHeight="1" x14ac:dyDescent="0.25">
      <c r="B103" s="24" t="s">
        <v>113</v>
      </c>
      <c r="C103" s="59" t="s">
        <v>27</v>
      </c>
      <c r="D103" s="26" t="s">
        <v>108</v>
      </c>
      <c r="E103" s="27" t="s">
        <v>40</v>
      </c>
      <c r="F103" s="28">
        <v>46082</v>
      </c>
      <c r="G103" s="28">
        <v>46235</v>
      </c>
      <c r="H103" s="29">
        <v>70000</v>
      </c>
      <c r="I103" s="61">
        <v>0</v>
      </c>
      <c r="J103" s="62">
        <v>70000</v>
      </c>
      <c r="K103" s="62">
        <v>2009</v>
      </c>
      <c r="L103" s="62">
        <v>5368.48</v>
      </c>
      <c r="M103" s="32">
        <v>2128</v>
      </c>
      <c r="N103" s="31">
        <v>25</v>
      </c>
      <c r="O103" s="31">
        <f t="shared" si="12"/>
        <v>9530.48</v>
      </c>
      <c r="P103" s="62">
        <f t="shared" si="11"/>
        <v>60469.520000000004</v>
      </c>
    </row>
    <row r="104" spans="2:16" ht="21" customHeight="1" x14ac:dyDescent="0.25">
      <c r="B104" s="38" t="s">
        <v>31</v>
      </c>
      <c r="C104" s="39"/>
      <c r="D104" s="52">
        <v>8</v>
      </c>
      <c r="E104" s="41"/>
      <c r="F104" s="67"/>
      <c r="G104" s="28"/>
      <c r="H104" s="54">
        <f>SUM(H96:H103)</f>
        <v>640000</v>
      </c>
      <c r="I104" s="55">
        <v>0</v>
      </c>
      <c r="J104" s="54">
        <f t="shared" ref="J104:P104" si="13">SUM(J96:J103)</f>
        <v>640000</v>
      </c>
      <c r="K104" s="54">
        <f t="shared" si="13"/>
        <v>18368</v>
      </c>
      <c r="L104" s="54">
        <f t="shared" si="13"/>
        <v>61212.61</v>
      </c>
      <c r="M104" s="54">
        <f t="shared" si="13"/>
        <v>19456</v>
      </c>
      <c r="N104" s="76">
        <f t="shared" si="13"/>
        <v>6663.18</v>
      </c>
      <c r="O104" s="54">
        <f t="shared" si="13"/>
        <v>105699.79</v>
      </c>
      <c r="P104" s="54">
        <f t="shared" si="13"/>
        <v>534300.21000000008</v>
      </c>
    </row>
    <row r="105" spans="2:16" ht="21" customHeight="1" x14ac:dyDescent="0.25">
      <c r="B105" s="99"/>
      <c r="C105" s="51"/>
      <c r="D105" s="52"/>
      <c r="E105" s="41"/>
      <c r="F105" s="95"/>
      <c r="G105" s="65"/>
      <c r="H105" s="54"/>
      <c r="I105" s="55"/>
      <c r="J105" s="100"/>
      <c r="K105" s="100"/>
      <c r="L105" s="100"/>
      <c r="M105" s="42"/>
      <c r="N105" s="54"/>
      <c r="O105" s="54"/>
      <c r="P105" s="100"/>
    </row>
    <row r="106" spans="2:16" ht="21" customHeight="1" x14ac:dyDescent="0.25">
      <c r="B106" s="99" t="s">
        <v>114</v>
      </c>
      <c r="C106" s="51"/>
      <c r="D106" s="52"/>
      <c r="E106" s="53"/>
      <c r="F106" s="95"/>
      <c r="G106" s="65"/>
      <c r="H106" s="54"/>
      <c r="I106" s="55"/>
      <c r="J106" s="56"/>
      <c r="K106" s="56"/>
      <c r="L106" s="56"/>
      <c r="M106" s="42"/>
      <c r="N106" s="57"/>
      <c r="O106" s="57"/>
      <c r="P106" s="56"/>
    </row>
    <row r="107" spans="2:16" ht="21" customHeight="1" x14ac:dyDescent="0.25">
      <c r="B107" s="58" t="s">
        <v>115</v>
      </c>
      <c r="C107" s="59" t="s">
        <v>23</v>
      </c>
      <c r="D107" s="26" t="s">
        <v>116</v>
      </c>
      <c r="E107" s="27" t="s">
        <v>40</v>
      </c>
      <c r="F107" s="28">
        <v>46082</v>
      </c>
      <c r="G107" s="28">
        <v>46235</v>
      </c>
      <c r="H107" s="29">
        <v>185000</v>
      </c>
      <c r="I107" s="61">
        <v>0</v>
      </c>
      <c r="J107" s="62">
        <v>185000</v>
      </c>
      <c r="K107" s="62">
        <v>5309.5</v>
      </c>
      <c r="L107" s="62">
        <v>32099.49</v>
      </c>
      <c r="M107" s="32">
        <v>5624</v>
      </c>
      <c r="N107" s="31">
        <v>5010.4799999999996</v>
      </c>
      <c r="O107" s="31">
        <f>+K107+L107+M107+N107</f>
        <v>48043.47</v>
      </c>
      <c r="P107" s="62">
        <f>+J107-O107</f>
        <v>136956.53</v>
      </c>
    </row>
    <row r="108" spans="2:16" ht="21" customHeight="1" x14ac:dyDescent="0.25">
      <c r="B108" s="38" t="s">
        <v>31</v>
      </c>
      <c r="C108" s="39"/>
      <c r="D108" s="52">
        <v>1</v>
      </c>
      <c r="E108" s="53"/>
      <c r="F108" s="101"/>
      <c r="G108" s="28"/>
      <c r="H108" s="54">
        <f>+H107</f>
        <v>185000</v>
      </c>
      <c r="I108" s="43">
        <f t="shared" ref="I108:P108" si="14">SUM(I107)</f>
        <v>0</v>
      </c>
      <c r="J108" s="54">
        <f t="shared" si="14"/>
        <v>185000</v>
      </c>
      <c r="K108" s="54">
        <f t="shared" si="14"/>
        <v>5309.5</v>
      </c>
      <c r="L108" s="76">
        <f t="shared" si="14"/>
        <v>32099.49</v>
      </c>
      <c r="M108" s="42">
        <f t="shared" si="14"/>
        <v>5624</v>
      </c>
      <c r="N108" s="76">
        <f>SUM(N107)</f>
        <v>5010.4799999999996</v>
      </c>
      <c r="O108" s="54">
        <f t="shared" si="14"/>
        <v>48043.47</v>
      </c>
      <c r="P108" s="54">
        <f t="shared" si="14"/>
        <v>136956.53</v>
      </c>
    </row>
    <row r="109" spans="2:16" ht="21" customHeight="1" x14ac:dyDescent="0.25">
      <c r="B109" s="99"/>
      <c r="C109" s="51"/>
      <c r="D109" s="52"/>
      <c r="E109" s="53"/>
      <c r="F109" s="95"/>
      <c r="G109" s="65"/>
      <c r="H109" s="54"/>
      <c r="I109" s="55"/>
      <c r="J109" s="100"/>
      <c r="K109" s="100"/>
      <c r="L109" s="100"/>
      <c r="M109" s="42"/>
      <c r="N109" s="54"/>
      <c r="O109" s="54"/>
      <c r="P109" s="100"/>
    </row>
    <row r="110" spans="2:16" ht="30" customHeight="1" x14ac:dyDescent="0.25">
      <c r="B110" s="102" t="s">
        <v>117</v>
      </c>
      <c r="C110" s="51"/>
      <c r="D110" s="103"/>
      <c r="E110" s="27"/>
      <c r="F110" s="95"/>
      <c r="G110" s="65"/>
      <c r="H110" s="54"/>
      <c r="I110" s="55"/>
      <c r="J110" s="100"/>
      <c r="K110" s="100"/>
      <c r="L110" s="100"/>
      <c r="M110" s="42"/>
      <c r="N110" s="54"/>
      <c r="O110" s="54"/>
      <c r="P110" s="100"/>
    </row>
    <row r="111" spans="2:16" s="1" customFormat="1" ht="21" customHeight="1" x14ac:dyDescent="0.25">
      <c r="B111" s="68" t="s">
        <v>118</v>
      </c>
      <c r="C111" s="69" t="s">
        <v>27</v>
      </c>
      <c r="D111" s="70" t="s">
        <v>119</v>
      </c>
      <c r="E111" s="71" t="s">
        <v>40</v>
      </c>
      <c r="F111" s="28">
        <v>46082</v>
      </c>
      <c r="G111" s="28">
        <v>46235</v>
      </c>
      <c r="H111" s="72">
        <v>65000</v>
      </c>
      <c r="I111" s="73">
        <v>0</v>
      </c>
      <c r="J111" s="72">
        <v>65000</v>
      </c>
      <c r="K111" s="72">
        <v>1865.5</v>
      </c>
      <c r="L111" s="80">
        <v>4043.62</v>
      </c>
      <c r="M111" s="74">
        <v>1976</v>
      </c>
      <c r="N111" s="29">
        <v>10233.58</v>
      </c>
      <c r="O111" s="31">
        <f>SUM(K111:N111)</f>
        <v>18118.7</v>
      </c>
      <c r="P111" s="81">
        <f>+J111-O111</f>
        <v>46881.3</v>
      </c>
    </row>
    <row r="112" spans="2:16" ht="21" customHeight="1" x14ac:dyDescent="0.25">
      <c r="B112" s="104" t="s">
        <v>120</v>
      </c>
      <c r="C112" s="105" t="s">
        <v>27</v>
      </c>
      <c r="D112" s="70" t="s">
        <v>119</v>
      </c>
      <c r="E112" s="71" t="s">
        <v>40</v>
      </c>
      <c r="F112" s="28">
        <v>46082</v>
      </c>
      <c r="G112" s="28">
        <v>46235</v>
      </c>
      <c r="H112" s="29">
        <v>70000</v>
      </c>
      <c r="I112" s="73">
        <v>0</v>
      </c>
      <c r="J112" s="106">
        <v>70000</v>
      </c>
      <c r="K112" s="106">
        <v>2009</v>
      </c>
      <c r="L112" s="106">
        <v>5368.48</v>
      </c>
      <c r="M112" s="36">
        <v>2128</v>
      </c>
      <c r="N112" s="106">
        <v>25</v>
      </c>
      <c r="O112" s="37">
        <f>SUM(K112:N112)</f>
        <v>9530.48</v>
      </c>
      <c r="P112" s="37">
        <f>+H112-O112</f>
        <v>60469.520000000004</v>
      </c>
    </row>
    <row r="113" spans="2:16" ht="21" customHeight="1" x14ac:dyDescent="0.25">
      <c r="B113" s="78" t="s">
        <v>121</v>
      </c>
      <c r="C113" s="107" t="s">
        <v>27</v>
      </c>
      <c r="D113" s="103" t="s">
        <v>122</v>
      </c>
      <c r="E113" s="27" t="s">
        <v>40</v>
      </c>
      <c r="F113" s="28">
        <v>46082</v>
      </c>
      <c r="G113" s="28">
        <v>46235</v>
      </c>
      <c r="H113" s="29">
        <v>65000</v>
      </c>
      <c r="I113" s="30">
        <v>0</v>
      </c>
      <c r="J113" s="29">
        <v>65000</v>
      </c>
      <c r="K113" s="29">
        <v>1865.5</v>
      </c>
      <c r="L113" s="29">
        <v>4427.58</v>
      </c>
      <c r="M113" s="32">
        <v>1976</v>
      </c>
      <c r="N113" s="29">
        <v>25</v>
      </c>
      <c r="O113" s="31">
        <f>+K113+L113+M113+N113</f>
        <v>8294.08</v>
      </c>
      <c r="P113" s="31">
        <f>+J113-O113</f>
        <v>56705.919999999998</v>
      </c>
    </row>
    <row r="114" spans="2:16" ht="21" customHeight="1" x14ac:dyDescent="0.25">
      <c r="B114" s="38" t="s">
        <v>31</v>
      </c>
      <c r="C114" s="39"/>
      <c r="D114" s="52">
        <v>3</v>
      </c>
      <c r="E114" s="53"/>
      <c r="F114" s="101"/>
      <c r="G114" s="108"/>
      <c r="H114" s="54">
        <f>SUM(H111:H113)</f>
        <v>200000</v>
      </c>
      <c r="I114" s="43">
        <f>SUM(I113)</f>
        <v>0</v>
      </c>
      <c r="J114" s="54">
        <f t="shared" ref="J114:P114" si="15">SUM(J111:J113)</f>
        <v>200000</v>
      </c>
      <c r="K114" s="54">
        <f t="shared" si="15"/>
        <v>5740</v>
      </c>
      <c r="L114" s="76">
        <f t="shared" si="15"/>
        <v>13839.679999999998</v>
      </c>
      <c r="M114" s="42">
        <f t="shared" si="15"/>
        <v>6080</v>
      </c>
      <c r="N114" s="76">
        <f t="shared" si="15"/>
        <v>10283.58</v>
      </c>
      <c r="O114" s="54">
        <f t="shared" si="15"/>
        <v>35943.26</v>
      </c>
      <c r="P114" s="54">
        <f t="shared" si="15"/>
        <v>164056.74</v>
      </c>
    </row>
    <row r="115" spans="2:16" ht="21" customHeight="1" x14ac:dyDescent="0.25">
      <c r="B115" s="99"/>
      <c r="C115" s="51"/>
      <c r="D115" s="52"/>
      <c r="E115" s="53"/>
      <c r="F115" s="109"/>
      <c r="G115" s="108"/>
      <c r="H115" s="54"/>
      <c r="I115" s="55"/>
      <c r="J115" s="100"/>
      <c r="K115" s="100"/>
      <c r="L115" s="100"/>
      <c r="M115" s="42"/>
      <c r="N115" s="54"/>
      <c r="O115" s="54"/>
      <c r="P115" s="100"/>
    </row>
    <row r="116" spans="2:16" ht="21" customHeight="1" x14ac:dyDescent="0.25">
      <c r="B116" s="99" t="s">
        <v>123</v>
      </c>
      <c r="C116" s="51"/>
      <c r="D116" s="52"/>
      <c r="E116" s="53"/>
      <c r="F116" s="109"/>
      <c r="G116" s="108"/>
      <c r="H116" s="54"/>
      <c r="I116" s="55"/>
      <c r="J116" s="100"/>
      <c r="K116" s="100"/>
      <c r="L116" s="100"/>
      <c r="M116" s="42"/>
      <c r="N116" s="54"/>
      <c r="O116" s="54"/>
      <c r="P116" s="100"/>
    </row>
    <row r="117" spans="2:16" ht="30.75" customHeight="1" x14ac:dyDescent="0.25">
      <c r="B117" s="24" t="s">
        <v>124</v>
      </c>
      <c r="C117" s="25" t="s">
        <v>23</v>
      </c>
      <c r="D117" s="26" t="s">
        <v>125</v>
      </c>
      <c r="E117" s="27" t="s">
        <v>40</v>
      </c>
      <c r="F117" s="28">
        <v>46082</v>
      </c>
      <c r="G117" s="28">
        <v>46235</v>
      </c>
      <c r="H117" s="29">
        <v>100000</v>
      </c>
      <c r="I117" s="61">
        <v>0</v>
      </c>
      <c r="J117" s="96">
        <v>100000</v>
      </c>
      <c r="K117" s="96">
        <v>2870</v>
      </c>
      <c r="L117" s="96">
        <v>11625.42</v>
      </c>
      <c r="M117" s="32">
        <v>3040</v>
      </c>
      <c r="N117" s="29">
        <v>5558.92</v>
      </c>
      <c r="O117" s="31">
        <f>+K117+L117+M117+N117</f>
        <v>23094.339999999997</v>
      </c>
      <c r="P117" s="31">
        <f>+J117-O117</f>
        <v>76905.66</v>
      </c>
    </row>
    <row r="118" spans="2:16" ht="21" customHeight="1" x14ac:dyDescent="0.25">
      <c r="B118" s="38" t="s">
        <v>31</v>
      </c>
      <c r="C118" s="25"/>
      <c r="D118" s="52">
        <v>1</v>
      </c>
      <c r="E118" s="27"/>
      <c r="F118" s="109"/>
      <c r="G118" s="108"/>
      <c r="H118" s="54">
        <v>100000</v>
      </c>
      <c r="I118" s="55">
        <v>0</v>
      </c>
      <c r="J118" s="100">
        <v>100000</v>
      </c>
      <c r="K118" s="100">
        <v>2870</v>
      </c>
      <c r="L118" s="76">
        <v>11625.42</v>
      </c>
      <c r="M118" s="42">
        <v>3040</v>
      </c>
      <c r="N118" s="76">
        <f>SUM(N117)</f>
        <v>5558.92</v>
      </c>
      <c r="O118" s="57">
        <f>SUM(O117)</f>
        <v>23094.339999999997</v>
      </c>
      <c r="P118" s="100">
        <f>SUM(P117)</f>
        <v>76905.66</v>
      </c>
    </row>
    <row r="119" spans="2:16" ht="21" customHeight="1" x14ac:dyDescent="0.25">
      <c r="B119" s="33"/>
      <c r="C119" s="25"/>
      <c r="D119" s="26"/>
      <c r="E119" s="53"/>
      <c r="F119" s="109"/>
      <c r="G119" s="108"/>
      <c r="H119" s="54"/>
      <c r="I119" s="55"/>
      <c r="J119" s="100"/>
      <c r="K119" s="100"/>
      <c r="L119" s="100"/>
      <c r="M119" s="42"/>
      <c r="N119" s="54"/>
      <c r="O119" s="54"/>
      <c r="P119" s="100"/>
    </row>
    <row r="120" spans="2:16" ht="28.5" customHeight="1" x14ac:dyDescent="0.25">
      <c r="B120" s="94" t="s">
        <v>126</v>
      </c>
      <c r="C120" s="44"/>
      <c r="D120" s="52"/>
      <c r="E120" s="41"/>
      <c r="F120" s="101"/>
      <c r="G120" s="108"/>
      <c r="H120" s="54"/>
      <c r="I120" s="43"/>
      <c r="J120" s="57"/>
      <c r="K120" s="57"/>
      <c r="L120" s="57"/>
      <c r="M120" s="42"/>
      <c r="N120" s="57"/>
      <c r="O120" s="57"/>
      <c r="P120" s="57"/>
    </row>
    <row r="121" spans="2:16" s="1" customFormat="1" ht="33" customHeight="1" x14ac:dyDescent="0.25">
      <c r="B121" s="68" t="s">
        <v>127</v>
      </c>
      <c r="C121" s="69" t="s">
        <v>23</v>
      </c>
      <c r="D121" s="70" t="s">
        <v>128</v>
      </c>
      <c r="E121" s="71" t="s">
        <v>40</v>
      </c>
      <c r="F121" s="28">
        <v>45992</v>
      </c>
      <c r="G121" s="28">
        <v>46143</v>
      </c>
      <c r="H121" s="72">
        <v>120000</v>
      </c>
      <c r="I121" s="73">
        <v>0</v>
      </c>
      <c r="J121" s="72">
        <v>120000</v>
      </c>
      <c r="K121" s="72">
        <v>3444</v>
      </c>
      <c r="L121" s="80">
        <v>16809.87</v>
      </c>
      <c r="M121" s="74">
        <v>3648</v>
      </c>
      <c r="N121" s="29">
        <v>1296.7</v>
      </c>
      <c r="O121" s="31">
        <f t="shared" ref="O121:O127" si="16">+K121+L121+M121+N121</f>
        <v>25198.57</v>
      </c>
      <c r="P121" s="81">
        <f t="shared" ref="P121:P127" si="17">+J121-O121</f>
        <v>94801.43</v>
      </c>
    </row>
    <row r="122" spans="2:16" ht="21" customHeight="1" x14ac:dyDescent="0.25">
      <c r="B122" s="110" t="s">
        <v>129</v>
      </c>
      <c r="C122" s="111" t="s">
        <v>27</v>
      </c>
      <c r="D122" s="26" t="s">
        <v>130</v>
      </c>
      <c r="E122" s="27" t="s">
        <v>40</v>
      </c>
      <c r="F122" s="28">
        <v>46082</v>
      </c>
      <c r="G122" s="28">
        <v>46235</v>
      </c>
      <c r="H122" s="29">
        <v>70000</v>
      </c>
      <c r="I122" s="30">
        <v>0</v>
      </c>
      <c r="J122" s="31">
        <v>70000</v>
      </c>
      <c r="K122" s="31">
        <v>2009</v>
      </c>
      <c r="L122" s="31">
        <v>5368.48</v>
      </c>
      <c r="M122" s="32">
        <v>2128</v>
      </c>
      <c r="N122" s="31">
        <v>25</v>
      </c>
      <c r="O122" s="31">
        <f t="shared" si="16"/>
        <v>9530.48</v>
      </c>
      <c r="P122" s="31">
        <f t="shared" si="17"/>
        <v>60469.520000000004</v>
      </c>
    </row>
    <row r="123" spans="2:16" ht="21" customHeight="1" x14ac:dyDescent="0.25">
      <c r="B123" s="24" t="s">
        <v>131</v>
      </c>
      <c r="C123" s="25" t="s">
        <v>23</v>
      </c>
      <c r="D123" s="26" t="s">
        <v>130</v>
      </c>
      <c r="E123" s="27" t="s">
        <v>40</v>
      </c>
      <c r="F123" s="28">
        <v>46082</v>
      </c>
      <c r="G123" s="28">
        <v>46235</v>
      </c>
      <c r="H123" s="29">
        <v>70000</v>
      </c>
      <c r="I123" s="30">
        <v>0</v>
      </c>
      <c r="J123" s="31">
        <v>70000</v>
      </c>
      <c r="K123" s="31">
        <v>2009</v>
      </c>
      <c r="L123" s="31">
        <v>4984.5200000000004</v>
      </c>
      <c r="M123" s="32">
        <v>2128</v>
      </c>
      <c r="N123" s="31">
        <v>3216.48</v>
      </c>
      <c r="O123" s="31">
        <f t="shared" si="16"/>
        <v>12338</v>
      </c>
      <c r="P123" s="31">
        <f t="shared" si="17"/>
        <v>57662</v>
      </c>
    </row>
    <row r="124" spans="2:16" ht="21" customHeight="1" x14ac:dyDescent="0.25">
      <c r="B124" s="33" t="s">
        <v>132</v>
      </c>
      <c r="C124" s="25" t="s">
        <v>27</v>
      </c>
      <c r="D124" s="26" t="s">
        <v>130</v>
      </c>
      <c r="E124" s="27" t="s">
        <v>40</v>
      </c>
      <c r="F124" s="28">
        <v>46082</v>
      </c>
      <c r="G124" s="28">
        <v>46235</v>
      </c>
      <c r="H124" s="29">
        <v>70000</v>
      </c>
      <c r="I124" s="30">
        <v>0</v>
      </c>
      <c r="J124" s="31">
        <v>70000</v>
      </c>
      <c r="K124" s="31">
        <v>2009</v>
      </c>
      <c r="L124" s="31">
        <v>5368.48</v>
      </c>
      <c r="M124" s="32">
        <v>2128</v>
      </c>
      <c r="N124" s="31">
        <v>25</v>
      </c>
      <c r="O124" s="31">
        <f t="shared" si="16"/>
        <v>9530.48</v>
      </c>
      <c r="P124" s="31">
        <f t="shared" si="17"/>
        <v>60469.520000000004</v>
      </c>
    </row>
    <row r="125" spans="2:16" ht="21" customHeight="1" x14ac:dyDescent="0.25">
      <c r="B125" s="24" t="s">
        <v>133</v>
      </c>
      <c r="C125" s="25" t="s">
        <v>27</v>
      </c>
      <c r="D125" s="26" t="s">
        <v>130</v>
      </c>
      <c r="E125" s="27" t="s">
        <v>40</v>
      </c>
      <c r="F125" s="28">
        <v>46082</v>
      </c>
      <c r="G125" s="28">
        <v>46235</v>
      </c>
      <c r="H125" s="29">
        <v>70000</v>
      </c>
      <c r="I125" s="30">
        <v>0</v>
      </c>
      <c r="J125" s="31">
        <v>70000</v>
      </c>
      <c r="K125" s="31">
        <v>2009</v>
      </c>
      <c r="L125" s="31">
        <v>5368.48</v>
      </c>
      <c r="M125" s="32">
        <v>2128</v>
      </c>
      <c r="N125" s="31">
        <v>25</v>
      </c>
      <c r="O125" s="31">
        <f t="shared" si="16"/>
        <v>9530.48</v>
      </c>
      <c r="P125" s="31">
        <f t="shared" si="17"/>
        <v>60469.520000000004</v>
      </c>
    </row>
    <row r="126" spans="2:16" ht="21" customHeight="1" x14ac:dyDescent="0.25">
      <c r="B126" s="33" t="s">
        <v>134</v>
      </c>
      <c r="C126" s="25" t="s">
        <v>135</v>
      </c>
      <c r="D126" s="26" t="s">
        <v>130</v>
      </c>
      <c r="E126" s="27" t="s">
        <v>40</v>
      </c>
      <c r="F126" s="28">
        <v>46082</v>
      </c>
      <c r="G126" s="28">
        <v>46235</v>
      </c>
      <c r="H126" s="29">
        <v>70000</v>
      </c>
      <c r="I126" s="30">
        <v>0</v>
      </c>
      <c r="J126" s="31">
        <v>70000</v>
      </c>
      <c r="K126" s="31">
        <v>2009</v>
      </c>
      <c r="L126" s="31">
        <v>4984.5200000000004</v>
      </c>
      <c r="M126" s="32">
        <v>2128</v>
      </c>
      <c r="N126" s="31">
        <v>1944.78</v>
      </c>
      <c r="O126" s="31">
        <f t="shared" si="16"/>
        <v>11066.300000000001</v>
      </c>
      <c r="P126" s="31">
        <f t="shared" si="17"/>
        <v>58933.7</v>
      </c>
    </row>
    <row r="127" spans="2:16" ht="21" customHeight="1" x14ac:dyDescent="0.25">
      <c r="B127" s="33" t="s">
        <v>136</v>
      </c>
      <c r="C127" s="25" t="s">
        <v>23</v>
      </c>
      <c r="D127" s="26" t="s">
        <v>137</v>
      </c>
      <c r="E127" s="27" t="s">
        <v>40</v>
      </c>
      <c r="F127" s="60">
        <v>46023</v>
      </c>
      <c r="G127" s="60">
        <v>46174</v>
      </c>
      <c r="H127" s="29">
        <v>55000</v>
      </c>
      <c r="I127" s="30">
        <v>0</v>
      </c>
      <c r="J127" s="31">
        <v>55000</v>
      </c>
      <c r="K127" s="31">
        <v>1578.5</v>
      </c>
      <c r="L127" s="31">
        <v>2559.6799999999998</v>
      </c>
      <c r="M127" s="32">
        <v>1672</v>
      </c>
      <c r="N127" s="31">
        <v>25</v>
      </c>
      <c r="O127" s="31">
        <f t="shared" si="16"/>
        <v>5835.18</v>
      </c>
      <c r="P127" s="31">
        <f t="shared" si="17"/>
        <v>49164.82</v>
      </c>
    </row>
    <row r="128" spans="2:16" ht="21" customHeight="1" x14ac:dyDescent="0.25">
      <c r="B128" s="38" t="s">
        <v>31</v>
      </c>
      <c r="C128" s="39"/>
      <c r="D128" s="52">
        <v>7</v>
      </c>
      <c r="E128" s="41"/>
      <c r="F128" s="101"/>
      <c r="G128" s="108"/>
      <c r="H128" s="54">
        <f>SUM(H121:H127)</f>
        <v>525000</v>
      </c>
      <c r="I128" s="43">
        <f>SUM(I127)</f>
        <v>0</v>
      </c>
      <c r="J128" s="54">
        <f t="shared" ref="J128:P128" si="18">SUM(J121:J127)</f>
        <v>525000</v>
      </c>
      <c r="K128" s="54">
        <f t="shared" si="18"/>
        <v>15067.5</v>
      </c>
      <c r="L128" s="76">
        <f t="shared" si="18"/>
        <v>45444.030000000006</v>
      </c>
      <c r="M128" s="54">
        <f t="shared" si="18"/>
        <v>15960</v>
      </c>
      <c r="N128" s="54">
        <f>SUM(N121:N127)</f>
        <v>6557.96</v>
      </c>
      <c r="O128" s="54">
        <f t="shared" si="18"/>
        <v>83029.489999999991</v>
      </c>
      <c r="P128" s="54">
        <f t="shared" si="18"/>
        <v>441970.51000000007</v>
      </c>
    </row>
    <row r="129" spans="2:16" ht="21" customHeight="1" x14ac:dyDescent="0.25">
      <c r="B129" s="99"/>
      <c r="C129" s="51"/>
      <c r="D129" s="52"/>
      <c r="E129" s="41"/>
      <c r="F129" s="95"/>
      <c r="G129" s="65"/>
      <c r="H129" s="54"/>
      <c r="I129" s="55"/>
      <c r="J129" s="56"/>
      <c r="K129" s="56"/>
      <c r="L129" s="56"/>
      <c r="M129" s="42"/>
      <c r="N129" s="57"/>
      <c r="O129" s="57"/>
      <c r="P129" s="56"/>
    </row>
    <row r="130" spans="2:16" ht="30" customHeight="1" x14ac:dyDescent="0.25">
      <c r="B130" s="94" t="s">
        <v>138</v>
      </c>
      <c r="C130" s="44"/>
      <c r="D130" s="52"/>
      <c r="E130" s="41"/>
      <c r="F130" s="64"/>
      <c r="G130" s="65"/>
      <c r="H130" s="54"/>
      <c r="I130" s="43"/>
      <c r="J130" s="57"/>
      <c r="K130" s="57"/>
      <c r="L130" s="57"/>
      <c r="M130" s="42"/>
      <c r="N130" s="57"/>
      <c r="O130" s="57"/>
      <c r="P130" s="57"/>
    </row>
    <row r="131" spans="2:16" ht="28.5" customHeight="1" x14ac:dyDescent="0.25">
      <c r="B131" s="24" t="s">
        <v>139</v>
      </c>
      <c r="C131" s="59" t="s">
        <v>23</v>
      </c>
      <c r="D131" s="66" t="s">
        <v>140</v>
      </c>
      <c r="E131" s="112" t="s">
        <v>25</v>
      </c>
      <c r="F131" s="28">
        <v>45992</v>
      </c>
      <c r="G131" s="28">
        <v>46143</v>
      </c>
      <c r="H131" s="29">
        <v>120000</v>
      </c>
      <c r="I131" s="61">
        <v>0</v>
      </c>
      <c r="J131" s="96">
        <v>120000</v>
      </c>
      <c r="K131" s="96">
        <v>3444</v>
      </c>
      <c r="L131" s="96">
        <v>16809.87</v>
      </c>
      <c r="M131" s="32">
        <v>3648</v>
      </c>
      <c r="N131" s="29">
        <v>2568.4</v>
      </c>
      <c r="O131" s="31">
        <f>+K131+L131+M131+N131</f>
        <v>26470.27</v>
      </c>
      <c r="P131" s="62">
        <f>+J131-O131</f>
        <v>93529.73</v>
      </c>
    </row>
    <row r="132" spans="2:16" ht="28.5" customHeight="1" x14ac:dyDescent="0.25">
      <c r="B132" s="38" t="s">
        <v>31</v>
      </c>
      <c r="C132" s="59"/>
      <c r="D132" s="52">
        <v>1</v>
      </c>
      <c r="E132" s="112"/>
      <c r="F132" s="28"/>
      <c r="G132" s="28"/>
      <c r="H132" s="54">
        <f>SUM(H130:H131)</f>
        <v>120000</v>
      </c>
      <c r="I132" s="55">
        <v>0</v>
      </c>
      <c r="J132" s="54">
        <f t="shared" ref="J132:O132" si="19">SUM(J130:J131)</f>
        <v>120000</v>
      </c>
      <c r="K132" s="54">
        <f t="shared" si="19"/>
        <v>3444</v>
      </c>
      <c r="L132" s="76">
        <f t="shared" si="19"/>
        <v>16809.87</v>
      </c>
      <c r="M132" s="54">
        <f t="shared" si="19"/>
        <v>3648</v>
      </c>
      <c r="N132" s="54">
        <f>SUM(N130:N131)</f>
        <v>2568.4</v>
      </c>
      <c r="O132" s="54">
        <f t="shared" si="19"/>
        <v>26470.27</v>
      </c>
      <c r="P132" s="54">
        <f>SUM(P130:P131)</f>
        <v>93529.73</v>
      </c>
    </row>
    <row r="133" spans="2:16" ht="21" customHeight="1" x14ac:dyDescent="0.25">
      <c r="B133" s="99"/>
      <c r="C133" s="51"/>
      <c r="D133" s="52"/>
      <c r="E133" s="41"/>
      <c r="F133" s="109"/>
      <c r="G133" s="108"/>
      <c r="H133" s="54"/>
      <c r="I133" s="55"/>
      <c r="J133" s="100"/>
      <c r="K133" s="100"/>
      <c r="L133" s="100"/>
      <c r="M133" s="42"/>
      <c r="N133" s="54"/>
      <c r="O133" s="54"/>
      <c r="P133" s="100"/>
    </row>
    <row r="134" spans="2:16" ht="21" customHeight="1" x14ac:dyDescent="0.25">
      <c r="B134" s="38" t="s">
        <v>141</v>
      </c>
      <c r="C134" s="39"/>
      <c r="D134" s="52"/>
      <c r="E134" s="41"/>
      <c r="F134" s="113"/>
      <c r="G134" s="114"/>
      <c r="H134" s="54"/>
      <c r="I134" s="43"/>
      <c r="J134" s="57"/>
      <c r="K134" s="57"/>
      <c r="L134" s="57"/>
      <c r="M134" s="42"/>
      <c r="N134" s="57"/>
      <c r="O134" s="57"/>
      <c r="P134" s="57"/>
    </row>
    <row r="135" spans="2:16" ht="21" customHeight="1" x14ac:dyDescent="0.25">
      <c r="B135" s="99" t="s">
        <v>142</v>
      </c>
      <c r="C135" s="51"/>
      <c r="D135" s="52"/>
      <c r="E135" s="41"/>
      <c r="F135" s="115"/>
      <c r="G135" s="114"/>
      <c r="H135" s="54"/>
      <c r="I135" s="55"/>
      <c r="J135" s="56"/>
      <c r="K135" s="56"/>
      <c r="L135" s="56"/>
      <c r="M135" s="42"/>
      <c r="N135" s="57"/>
      <c r="O135" s="57"/>
      <c r="P135" s="56"/>
    </row>
    <row r="136" spans="2:16" ht="30" customHeight="1" x14ac:dyDescent="0.25">
      <c r="B136" s="24" t="s">
        <v>143</v>
      </c>
      <c r="C136" s="27" t="s">
        <v>23</v>
      </c>
      <c r="D136" s="26" t="s">
        <v>144</v>
      </c>
      <c r="E136" s="27" t="s">
        <v>40</v>
      </c>
      <c r="F136" s="28">
        <v>46082</v>
      </c>
      <c r="G136" s="28">
        <v>46235</v>
      </c>
      <c r="H136" s="29">
        <v>70000</v>
      </c>
      <c r="I136" s="30">
        <v>0</v>
      </c>
      <c r="J136" s="31">
        <v>70000</v>
      </c>
      <c r="K136" s="31">
        <v>2009</v>
      </c>
      <c r="L136" s="31">
        <v>5368.48</v>
      </c>
      <c r="M136" s="32">
        <v>2128</v>
      </c>
      <c r="N136" s="31">
        <v>25</v>
      </c>
      <c r="O136" s="31">
        <f>+K136+L136+M136+N136</f>
        <v>9530.48</v>
      </c>
      <c r="P136" s="31">
        <f>+J136-O136</f>
        <v>60469.520000000004</v>
      </c>
    </row>
    <row r="137" spans="2:16" ht="30" customHeight="1" x14ac:dyDescent="0.25">
      <c r="B137" s="24" t="s">
        <v>145</v>
      </c>
      <c r="C137" s="27" t="s">
        <v>23</v>
      </c>
      <c r="D137" s="26" t="s">
        <v>108</v>
      </c>
      <c r="E137" s="27" t="s">
        <v>40</v>
      </c>
      <c r="F137" s="28">
        <v>46082</v>
      </c>
      <c r="G137" s="28">
        <v>46235</v>
      </c>
      <c r="H137" s="29">
        <v>70000</v>
      </c>
      <c r="I137" s="30">
        <v>0</v>
      </c>
      <c r="J137" s="31">
        <v>70000</v>
      </c>
      <c r="K137" s="31">
        <v>2009</v>
      </c>
      <c r="L137" s="31">
        <v>4216.6099999999997</v>
      </c>
      <c r="M137" s="32">
        <v>2128</v>
      </c>
      <c r="N137" s="31">
        <v>5784.34</v>
      </c>
      <c r="O137" s="31">
        <f>+K137+L137+M137+N137</f>
        <v>14137.95</v>
      </c>
      <c r="P137" s="31">
        <f>+J137-O137</f>
        <v>55862.05</v>
      </c>
    </row>
    <row r="138" spans="2:16" ht="30" customHeight="1" x14ac:dyDescent="0.25">
      <c r="B138" s="24" t="s">
        <v>146</v>
      </c>
      <c r="C138" s="27" t="s">
        <v>23</v>
      </c>
      <c r="D138" s="26" t="s">
        <v>130</v>
      </c>
      <c r="E138" s="27" t="s">
        <v>40</v>
      </c>
      <c r="F138" s="28">
        <v>46082</v>
      </c>
      <c r="G138" s="28">
        <v>46235</v>
      </c>
      <c r="H138" s="29">
        <v>70000</v>
      </c>
      <c r="I138" s="30">
        <v>0</v>
      </c>
      <c r="J138" s="31">
        <v>70000</v>
      </c>
      <c r="K138" s="31">
        <v>2009</v>
      </c>
      <c r="L138" s="91">
        <v>4984.5200000000004</v>
      </c>
      <c r="M138" s="32">
        <v>2128</v>
      </c>
      <c r="N138" s="31">
        <v>1944.78</v>
      </c>
      <c r="O138" s="31">
        <f t="shared" ref="O138:O143" si="20">+K138+L138+M138+N138</f>
        <v>11066.300000000001</v>
      </c>
      <c r="P138" s="31">
        <f t="shared" ref="P138:P145" si="21">+J138-O138</f>
        <v>58933.7</v>
      </c>
    </row>
    <row r="139" spans="2:16" ht="30" customHeight="1" x14ac:dyDescent="0.25">
      <c r="B139" s="33" t="s">
        <v>147</v>
      </c>
      <c r="C139" s="27" t="s">
        <v>27</v>
      </c>
      <c r="D139" s="26" t="s">
        <v>148</v>
      </c>
      <c r="E139" s="27" t="s">
        <v>40</v>
      </c>
      <c r="F139" s="28">
        <v>46082</v>
      </c>
      <c r="G139" s="28">
        <v>46235</v>
      </c>
      <c r="H139" s="29">
        <v>70000</v>
      </c>
      <c r="I139" s="30">
        <v>0</v>
      </c>
      <c r="J139" s="31">
        <v>70000</v>
      </c>
      <c r="K139" s="31">
        <v>2009</v>
      </c>
      <c r="L139" s="31">
        <v>5368.48</v>
      </c>
      <c r="M139" s="32">
        <v>2128</v>
      </c>
      <c r="N139" s="31">
        <v>25</v>
      </c>
      <c r="O139" s="31">
        <f t="shared" si="20"/>
        <v>9530.48</v>
      </c>
      <c r="P139" s="31">
        <f t="shared" si="21"/>
        <v>60469.520000000004</v>
      </c>
    </row>
    <row r="140" spans="2:16" ht="30" customHeight="1" x14ac:dyDescent="0.25">
      <c r="B140" s="24" t="s">
        <v>149</v>
      </c>
      <c r="C140" s="27" t="s">
        <v>27</v>
      </c>
      <c r="D140" s="26" t="s">
        <v>130</v>
      </c>
      <c r="E140" s="27" t="s">
        <v>40</v>
      </c>
      <c r="F140" s="28">
        <v>46082</v>
      </c>
      <c r="G140" s="28">
        <v>46235</v>
      </c>
      <c r="H140" s="29">
        <v>70000</v>
      </c>
      <c r="I140" s="30">
        <v>0</v>
      </c>
      <c r="J140" s="31">
        <v>70000</v>
      </c>
      <c r="K140" s="31">
        <v>2009</v>
      </c>
      <c r="L140" s="31">
        <v>5368.48</v>
      </c>
      <c r="M140" s="32">
        <v>2128</v>
      </c>
      <c r="N140" s="31">
        <v>25</v>
      </c>
      <c r="O140" s="31">
        <f t="shared" si="20"/>
        <v>9530.48</v>
      </c>
      <c r="P140" s="31">
        <f t="shared" si="21"/>
        <v>60469.520000000004</v>
      </c>
    </row>
    <row r="141" spans="2:16" ht="30" customHeight="1" x14ac:dyDescent="0.25">
      <c r="B141" s="24" t="s">
        <v>150</v>
      </c>
      <c r="C141" s="27" t="s">
        <v>23</v>
      </c>
      <c r="D141" s="26" t="s">
        <v>130</v>
      </c>
      <c r="E141" s="27" t="s">
        <v>40</v>
      </c>
      <c r="F141" s="28">
        <v>46082</v>
      </c>
      <c r="G141" s="28">
        <v>46235</v>
      </c>
      <c r="H141" s="29">
        <v>70000</v>
      </c>
      <c r="I141" s="30">
        <v>0</v>
      </c>
      <c r="J141" s="31">
        <v>70000</v>
      </c>
      <c r="K141" s="31">
        <v>2009</v>
      </c>
      <c r="L141" s="31">
        <v>5368.48</v>
      </c>
      <c r="M141" s="32">
        <v>2128</v>
      </c>
      <c r="N141" s="31">
        <v>25</v>
      </c>
      <c r="O141" s="31">
        <f t="shared" si="20"/>
        <v>9530.48</v>
      </c>
      <c r="P141" s="31">
        <f t="shared" si="21"/>
        <v>60469.520000000004</v>
      </c>
    </row>
    <row r="142" spans="2:16" ht="30" customHeight="1" x14ac:dyDescent="0.25">
      <c r="B142" s="33" t="s">
        <v>151</v>
      </c>
      <c r="C142" s="27" t="s">
        <v>23</v>
      </c>
      <c r="D142" s="26" t="s">
        <v>130</v>
      </c>
      <c r="E142" s="27" t="s">
        <v>40</v>
      </c>
      <c r="F142" s="28">
        <v>45992</v>
      </c>
      <c r="G142" s="28">
        <v>46143</v>
      </c>
      <c r="H142" s="29">
        <v>70000</v>
      </c>
      <c r="I142" s="30">
        <v>0</v>
      </c>
      <c r="J142" s="31">
        <v>70000</v>
      </c>
      <c r="K142" s="31">
        <v>2009</v>
      </c>
      <c r="L142" s="31">
        <v>5368.48</v>
      </c>
      <c r="M142" s="32">
        <v>2128</v>
      </c>
      <c r="N142" s="31">
        <v>25</v>
      </c>
      <c r="O142" s="31">
        <f t="shared" si="20"/>
        <v>9530.48</v>
      </c>
      <c r="P142" s="31">
        <f t="shared" si="21"/>
        <v>60469.520000000004</v>
      </c>
    </row>
    <row r="143" spans="2:16" ht="30" customHeight="1" x14ac:dyDescent="0.25">
      <c r="B143" s="33" t="s">
        <v>152</v>
      </c>
      <c r="C143" s="27" t="s">
        <v>27</v>
      </c>
      <c r="D143" s="26" t="s">
        <v>148</v>
      </c>
      <c r="E143" s="27" t="s">
        <v>40</v>
      </c>
      <c r="F143" s="28">
        <v>45992</v>
      </c>
      <c r="G143" s="28">
        <v>46143</v>
      </c>
      <c r="H143" s="29">
        <v>70000</v>
      </c>
      <c r="I143" s="30">
        <v>0</v>
      </c>
      <c r="J143" s="31">
        <v>70000</v>
      </c>
      <c r="K143" s="31">
        <v>2009</v>
      </c>
      <c r="L143" s="31">
        <v>5368.48</v>
      </c>
      <c r="M143" s="32">
        <v>2128</v>
      </c>
      <c r="N143" s="31">
        <v>25</v>
      </c>
      <c r="O143" s="31">
        <f t="shared" si="20"/>
        <v>9530.48</v>
      </c>
      <c r="P143" s="31">
        <f t="shared" si="21"/>
        <v>60469.520000000004</v>
      </c>
    </row>
    <row r="144" spans="2:16" ht="30" customHeight="1" x14ac:dyDescent="0.25">
      <c r="B144" s="24" t="s">
        <v>153</v>
      </c>
      <c r="C144" s="27" t="s">
        <v>27</v>
      </c>
      <c r="D144" s="26" t="s">
        <v>94</v>
      </c>
      <c r="E144" s="27" t="s">
        <v>40</v>
      </c>
      <c r="F144" s="28">
        <v>46082</v>
      </c>
      <c r="G144" s="28">
        <v>46235</v>
      </c>
      <c r="H144" s="29">
        <v>125000</v>
      </c>
      <c r="I144" s="30">
        <v>0</v>
      </c>
      <c r="J144" s="31">
        <v>125000</v>
      </c>
      <c r="K144" s="37">
        <v>3587.5</v>
      </c>
      <c r="L144" s="98">
        <v>17985.990000000002</v>
      </c>
      <c r="M144" s="36">
        <v>3800</v>
      </c>
      <c r="N144" s="37">
        <v>25</v>
      </c>
      <c r="O144" s="31">
        <f>+K144+L144+M144+N144</f>
        <v>25398.49</v>
      </c>
      <c r="P144" s="31">
        <f t="shared" si="21"/>
        <v>99601.51</v>
      </c>
    </row>
    <row r="145" spans="2:16" ht="30" customHeight="1" x14ac:dyDescent="0.25">
      <c r="B145" s="24" t="s">
        <v>154</v>
      </c>
      <c r="C145" s="27" t="s">
        <v>27</v>
      </c>
      <c r="D145" s="26" t="s">
        <v>155</v>
      </c>
      <c r="E145" s="27" t="s">
        <v>40</v>
      </c>
      <c r="F145" s="28">
        <v>46082</v>
      </c>
      <c r="G145" s="28">
        <v>46235</v>
      </c>
      <c r="H145" s="29">
        <v>55000</v>
      </c>
      <c r="I145" s="30">
        <v>0</v>
      </c>
      <c r="J145" s="31">
        <v>55000</v>
      </c>
      <c r="K145" s="31">
        <v>1578.5</v>
      </c>
      <c r="L145" s="31">
        <v>2271.71</v>
      </c>
      <c r="M145" s="32">
        <v>1672</v>
      </c>
      <c r="N145" s="31">
        <v>1944.78</v>
      </c>
      <c r="O145" s="31">
        <f>+K145+L145+M145+N145</f>
        <v>7466.99</v>
      </c>
      <c r="P145" s="31">
        <f t="shared" si="21"/>
        <v>47533.01</v>
      </c>
    </row>
    <row r="146" spans="2:16" ht="21" customHeight="1" x14ac:dyDescent="0.25">
      <c r="B146" s="38" t="s">
        <v>31</v>
      </c>
      <c r="C146" s="39"/>
      <c r="D146" s="52">
        <v>10</v>
      </c>
      <c r="E146" s="41"/>
      <c r="F146" s="101"/>
      <c r="G146" s="108"/>
      <c r="H146" s="54">
        <f>SUM(H136:H145)</f>
        <v>740000</v>
      </c>
      <c r="I146" s="43">
        <v>0</v>
      </c>
      <c r="J146" s="54">
        <f t="shared" ref="J146:P146" si="22">SUM(J136:J145)</f>
        <v>740000</v>
      </c>
      <c r="K146" s="54">
        <f t="shared" si="22"/>
        <v>21238</v>
      </c>
      <c r="L146" s="54">
        <f t="shared" si="22"/>
        <v>61669.71</v>
      </c>
      <c r="M146" s="54">
        <f t="shared" si="22"/>
        <v>22496</v>
      </c>
      <c r="N146" s="54">
        <f t="shared" si="22"/>
        <v>9848.9</v>
      </c>
      <c r="O146" s="54">
        <f t="shared" si="22"/>
        <v>115252.61</v>
      </c>
      <c r="P146" s="54">
        <f t="shared" si="22"/>
        <v>624747.39000000013</v>
      </c>
    </row>
    <row r="147" spans="2:16" ht="28.5" customHeight="1" x14ac:dyDescent="0.25">
      <c r="B147" s="33"/>
      <c r="C147" s="39"/>
      <c r="D147" s="26"/>
      <c r="E147" s="41"/>
      <c r="F147" s="113"/>
      <c r="G147" s="114"/>
      <c r="H147" s="54"/>
      <c r="I147" s="43"/>
      <c r="J147" s="57"/>
      <c r="K147" s="57"/>
      <c r="L147" s="57"/>
      <c r="M147" s="42"/>
      <c r="N147" s="57"/>
      <c r="O147" s="57"/>
      <c r="P147" s="57"/>
    </row>
    <row r="148" spans="2:16" ht="28.5" customHeight="1" x14ac:dyDescent="0.25">
      <c r="B148" s="94" t="s">
        <v>156</v>
      </c>
      <c r="C148" s="39"/>
      <c r="D148" s="26"/>
      <c r="E148" s="41"/>
      <c r="F148" s="113"/>
      <c r="G148" s="114"/>
      <c r="H148" s="54"/>
      <c r="I148" s="43"/>
      <c r="J148" s="57"/>
      <c r="K148" s="57"/>
      <c r="L148" s="57"/>
      <c r="M148" s="42"/>
      <c r="N148" s="57"/>
      <c r="O148" s="57"/>
      <c r="P148" s="57"/>
    </row>
    <row r="149" spans="2:16" ht="28.5" customHeight="1" x14ac:dyDescent="0.25">
      <c r="B149" s="24" t="s">
        <v>157</v>
      </c>
      <c r="C149" s="116" t="s">
        <v>23</v>
      </c>
      <c r="D149" s="26" t="s">
        <v>130</v>
      </c>
      <c r="E149" s="27" t="s">
        <v>40</v>
      </c>
      <c r="F149" s="28">
        <v>46082</v>
      </c>
      <c r="G149" s="28">
        <v>46235</v>
      </c>
      <c r="H149" s="29">
        <v>70000</v>
      </c>
      <c r="I149" s="30">
        <v>0</v>
      </c>
      <c r="J149" s="92">
        <v>70000</v>
      </c>
      <c r="K149" s="92">
        <v>2009</v>
      </c>
      <c r="L149" s="92">
        <v>5368.48</v>
      </c>
      <c r="M149" s="32">
        <v>2128</v>
      </c>
      <c r="N149" s="92">
        <v>25</v>
      </c>
      <c r="O149" s="92">
        <f t="shared" ref="O149:O156" si="23">+K149+L149+M149+N149</f>
        <v>9530.48</v>
      </c>
      <c r="P149" s="92">
        <f t="shared" ref="P149:P156" si="24">+J149-O149</f>
        <v>60469.520000000004</v>
      </c>
    </row>
    <row r="150" spans="2:16" ht="24" customHeight="1" x14ac:dyDescent="0.25">
      <c r="B150" s="24" t="s">
        <v>158</v>
      </c>
      <c r="C150" s="27" t="s">
        <v>23</v>
      </c>
      <c r="D150" s="26" t="s">
        <v>122</v>
      </c>
      <c r="E150" s="27" t="s">
        <v>40</v>
      </c>
      <c r="F150" s="28">
        <v>46082</v>
      </c>
      <c r="G150" s="28">
        <v>46235</v>
      </c>
      <c r="H150" s="29">
        <v>70000</v>
      </c>
      <c r="I150" s="30">
        <v>0</v>
      </c>
      <c r="J150" s="31">
        <v>70000</v>
      </c>
      <c r="K150" s="31">
        <v>2009</v>
      </c>
      <c r="L150" s="31">
        <v>5368.48</v>
      </c>
      <c r="M150" s="32">
        <v>2128</v>
      </c>
      <c r="N150" s="31">
        <v>25</v>
      </c>
      <c r="O150" s="31">
        <f>+K150+L150+M150+N150</f>
        <v>9530.48</v>
      </c>
      <c r="P150" s="31">
        <f>+J150-O150</f>
        <v>60469.520000000004</v>
      </c>
    </row>
    <row r="151" spans="2:16" ht="28.5" customHeight="1" x14ac:dyDescent="0.25">
      <c r="B151" s="24" t="s">
        <v>159</v>
      </c>
      <c r="C151" s="27" t="s">
        <v>27</v>
      </c>
      <c r="D151" s="26" t="s">
        <v>106</v>
      </c>
      <c r="E151" s="27" t="s">
        <v>40</v>
      </c>
      <c r="F151" s="28">
        <v>46082</v>
      </c>
      <c r="G151" s="28">
        <v>46235</v>
      </c>
      <c r="H151" s="29">
        <v>70000</v>
      </c>
      <c r="I151" s="30">
        <v>0</v>
      </c>
      <c r="J151" s="92">
        <v>70000</v>
      </c>
      <c r="K151" s="92">
        <v>2009</v>
      </c>
      <c r="L151" s="92">
        <v>5368.48</v>
      </c>
      <c r="M151" s="32">
        <v>2128</v>
      </c>
      <c r="N151" s="92">
        <v>25</v>
      </c>
      <c r="O151" s="92">
        <f t="shared" si="23"/>
        <v>9530.48</v>
      </c>
      <c r="P151" s="92">
        <f t="shared" si="24"/>
        <v>60469.520000000004</v>
      </c>
    </row>
    <row r="152" spans="2:16" ht="28.5" customHeight="1" x14ac:dyDescent="0.25">
      <c r="B152" s="24" t="s">
        <v>160</v>
      </c>
      <c r="C152" s="27" t="s">
        <v>23</v>
      </c>
      <c r="D152" s="26" t="s">
        <v>130</v>
      </c>
      <c r="E152" s="27" t="s">
        <v>40</v>
      </c>
      <c r="F152" s="28">
        <v>46082</v>
      </c>
      <c r="G152" s="28">
        <v>46235</v>
      </c>
      <c r="H152" s="29">
        <v>70000</v>
      </c>
      <c r="I152" s="30">
        <v>0</v>
      </c>
      <c r="J152" s="92">
        <v>70000</v>
      </c>
      <c r="K152" s="92">
        <v>2009</v>
      </c>
      <c r="L152" s="92">
        <v>5368.48</v>
      </c>
      <c r="M152" s="32">
        <v>2128</v>
      </c>
      <c r="N152" s="92">
        <v>25</v>
      </c>
      <c r="O152" s="92">
        <f t="shared" si="23"/>
        <v>9530.48</v>
      </c>
      <c r="P152" s="92">
        <f t="shared" si="24"/>
        <v>60469.520000000004</v>
      </c>
    </row>
    <row r="153" spans="2:16" ht="28.5" customHeight="1" x14ac:dyDescent="0.25">
      <c r="B153" s="24" t="s">
        <v>161</v>
      </c>
      <c r="C153" s="27" t="s">
        <v>135</v>
      </c>
      <c r="D153" s="26" t="s">
        <v>108</v>
      </c>
      <c r="E153" s="27" t="s">
        <v>40</v>
      </c>
      <c r="F153" s="28">
        <v>46082</v>
      </c>
      <c r="G153" s="28">
        <v>46235</v>
      </c>
      <c r="H153" s="29">
        <v>70000</v>
      </c>
      <c r="I153" s="30">
        <v>0</v>
      </c>
      <c r="J153" s="92">
        <v>70000</v>
      </c>
      <c r="K153" s="92">
        <v>2009</v>
      </c>
      <c r="L153" s="92">
        <v>5368.48</v>
      </c>
      <c r="M153" s="32">
        <v>2128</v>
      </c>
      <c r="N153" s="92">
        <v>25</v>
      </c>
      <c r="O153" s="92">
        <f t="shared" si="23"/>
        <v>9530.48</v>
      </c>
      <c r="P153" s="92">
        <f t="shared" si="24"/>
        <v>60469.520000000004</v>
      </c>
    </row>
    <row r="154" spans="2:16" ht="28.5" customHeight="1" x14ac:dyDescent="0.25">
      <c r="B154" s="24" t="s">
        <v>162</v>
      </c>
      <c r="C154" s="27" t="s">
        <v>27</v>
      </c>
      <c r="D154" s="26" t="s">
        <v>148</v>
      </c>
      <c r="E154" s="27" t="s">
        <v>40</v>
      </c>
      <c r="F154" s="28">
        <v>46082</v>
      </c>
      <c r="G154" s="28">
        <v>46235</v>
      </c>
      <c r="H154" s="29">
        <v>70000</v>
      </c>
      <c r="I154" s="30">
        <v>0</v>
      </c>
      <c r="J154" s="92">
        <v>70000</v>
      </c>
      <c r="K154" s="92">
        <v>2009</v>
      </c>
      <c r="L154" s="92">
        <v>4984.5200000000004</v>
      </c>
      <c r="M154" s="32">
        <v>2128</v>
      </c>
      <c r="N154" s="92">
        <v>1944.78</v>
      </c>
      <c r="O154" s="92">
        <f t="shared" si="23"/>
        <v>11066.300000000001</v>
      </c>
      <c r="P154" s="92">
        <f t="shared" si="24"/>
        <v>58933.7</v>
      </c>
    </row>
    <row r="155" spans="2:16" ht="28.5" customHeight="1" x14ac:dyDescent="0.25">
      <c r="B155" s="24" t="s">
        <v>163</v>
      </c>
      <c r="C155" s="27" t="s">
        <v>135</v>
      </c>
      <c r="D155" s="26" t="s">
        <v>164</v>
      </c>
      <c r="E155" s="27" t="s">
        <v>40</v>
      </c>
      <c r="F155" s="28">
        <v>46082</v>
      </c>
      <c r="G155" s="28">
        <v>46235</v>
      </c>
      <c r="H155" s="29">
        <v>43500</v>
      </c>
      <c r="I155" s="30">
        <v>0</v>
      </c>
      <c r="J155" s="92">
        <v>43500</v>
      </c>
      <c r="K155" s="92">
        <v>1248.45</v>
      </c>
      <c r="L155" s="92">
        <v>936.62</v>
      </c>
      <c r="M155" s="32">
        <v>1322.4</v>
      </c>
      <c r="N155" s="92">
        <v>25</v>
      </c>
      <c r="O155" s="92">
        <f>+K155+L155+M155+N155</f>
        <v>3532.4700000000003</v>
      </c>
      <c r="P155" s="92">
        <f t="shared" si="24"/>
        <v>39967.53</v>
      </c>
    </row>
    <row r="156" spans="2:16" ht="28.5" customHeight="1" x14ac:dyDescent="0.25">
      <c r="B156" s="24" t="s">
        <v>165</v>
      </c>
      <c r="C156" s="27" t="s">
        <v>27</v>
      </c>
      <c r="D156" s="26" t="s">
        <v>166</v>
      </c>
      <c r="E156" s="27" t="s">
        <v>40</v>
      </c>
      <c r="F156" s="28">
        <v>45992</v>
      </c>
      <c r="G156" s="28">
        <v>46143</v>
      </c>
      <c r="H156" s="29">
        <v>25000</v>
      </c>
      <c r="I156" s="30">
        <v>0</v>
      </c>
      <c r="J156" s="92">
        <v>25000</v>
      </c>
      <c r="K156" s="92">
        <v>717.5</v>
      </c>
      <c r="L156" s="117">
        <v>0</v>
      </c>
      <c r="M156" s="32">
        <v>760</v>
      </c>
      <c r="N156" s="92">
        <v>25</v>
      </c>
      <c r="O156" s="92">
        <f t="shared" si="23"/>
        <v>1502.5</v>
      </c>
      <c r="P156" s="92">
        <f t="shared" si="24"/>
        <v>23497.5</v>
      </c>
    </row>
    <row r="157" spans="2:16" ht="21" customHeight="1" x14ac:dyDescent="0.25">
      <c r="B157" s="38" t="s">
        <v>31</v>
      </c>
      <c r="C157" s="39"/>
      <c r="D157" s="52">
        <v>8</v>
      </c>
      <c r="E157" s="41"/>
      <c r="F157" s="101"/>
      <c r="G157" s="108"/>
      <c r="H157" s="54">
        <f>SUM(H149:H156)</f>
        <v>488500</v>
      </c>
      <c r="I157" s="43">
        <v>0</v>
      </c>
      <c r="J157" s="54">
        <f t="shared" ref="J157:P157" si="25">SUM(J149:J156)</f>
        <v>488500</v>
      </c>
      <c r="K157" s="54">
        <f t="shared" si="25"/>
        <v>14019.95</v>
      </c>
      <c r="L157" s="54">
        <f t="shared" si="25"/>
        <v>32763.539999999997</v>
      </c>
      <c r="M157" s="54">
        <f t="shared" si="25"/>
        <v>14850.4</v>
      </c>
      <c r="N157" s="54">
        <f t="shared" si="25"/>
        <v>2119.7799999999997</v>
      </c>
      <c r="O157" s="54">
        <f t="shared" si="25"/>
        <v>63753.67</v>
      </c>
      <c r="P157" s="54">
        <f t="shared" si="25"/>
        <v>424746.33000000007</v>
      </c>
    </row>
    <row r="158" spans="2:16" ht="25.5" customHeight="1" x14ac:dyDescent="0.25">
      <c r="B158" s="38"/>
      <c r="C158" s="39"/>
      <c r="D158" s="52"/>
      <c r="E158" s="41"/>
      <c r="F158" s="113"/>
      <c r="G158" s="114"/>
      <c r="H158" s="54"/>
      <c r="I158" s="43"/>
      <c r="J158" s="57"/>
      <c r="K158" s="57"/>
      <c r="L158" s="57"/>
      <c r="M158" s="42"/>
      <c r="N158" s="57"/>
      <c r="O158" s="57"/>
      <c r="P158" s="57"/>
    </row>
    <row r="159" spans="2:16" ht="28.5" customHeight="1" x14ac:dyDescent="0.25">
      <c r="B159" s="38" t="s">
        <v>167</v>
      </c>
      <c r="C159" s="39"/>
      <c r="D159" s="52"/>
      <c r="E159" s="41"/>
      <c r="F159" s="113"/>
      <c r="G159" s="114"/>
      <c r="H159" s="54"/>
      <c r="I159" s="43"/>
      <c r="J159" s="57"/>
      <c r="K159" s="57"/>
      <c r="L159" s="57"/>
      <c r="M159" s="42"/>
      <c r="N159" s="57"/>
      <c r="O159" s="57"/>
      <c r="P159" s="57"/>
    </row>
    <row r="160" spans="2:16" ht="28.5" customHeight="1" x14ac:dyDescent="0.25">
      <c r="B160" s="24" t="s">
        <v>168</v>
      </c>
      <c r="C160" s="63" t="s">
        <v>27</v>
      </c>
      <c r="D160" s="66" t="s">
        <v>169</v>
      </c>
      <c r="E160" s="112" t="s">
        <v>40</v>
      </c>
      <c r="F160" s="28">
        <v>46082</v>
      </c>
      <c r="G160" s="28">
        <v>46235</v>
      </c>
      <c r="H160" s="29">
        <v>120000</v>
      </c>
      <c r="I160" s="61">
        <v>0</v>
      </c>
      <c r="J160" s="96">
        <v>120000</v>
      </c>
      <c r="K160" s="96">
        <v>3444</v>
      </c>
      <c r="L160" s="96">
        <v>16329.92</v>
      </c>
      <c r="M160" s="32">
        <v>3648</v>
      </c>
      <c r="N160" s="29">
        <v>1944.78</v>
      </c>
      <c r="O160" s="31">
        <f>+K160+L160+M160+N160</f>
        <v>25366.699999999997</v>
      </c>
      <c r="P160" s="62">
        <f>+J160-O160</f>
        <v>94633.3</v>
      </c>
    </row>
    <row r="161" spans="2:16" ht="28.5" customHeight="1" x14ac:dyDescent="0.25">
      <c r="B161" s="24" t="s">
        <v>170</v>
      </c>
      <c r="C161" s="27" t="s">
        <v>23</v>
      </c>
      <c r="D161" s="26" t="s">
        <v>130</v>
      </c>
      <c r="E161" s="27" t="s">
        <v>40</v>
      </c>
      <c r="F161" s="28">
        <v>46082</v>
      </c>
      <c r="G161" s="28">
        <v>46235</v>
      </c>
      <c r="H161" s="29">
        <v>70000</v>
      </c>
      <c r="I161" s="30">
        <v>0</v>
      </c>
      <c r="J161" s="31">
        <v>70000</v>
      </c>
      <c r="K161" s="31">
        <v>2009</v>
      </c>
      <c r="L161" s="31">
        <v>5368.48</v>
      </c>
      <c r="M161" s="32">
        <v>2128</v>
      </c>
      <c r="N161" s="31">
        <v>25</v>
      </c>
      <c r="O161" s="31">
        <f t="shared" ref="O161:O166" si="26">+K161+L161+M161+N161</f>
        <v>9530.48</v>
      </c>
      <c r="P161" s="31">
        <f t="shared" ref="P161:P166" si="27">+J161-O161</f>
        <v>60469.520000000004</v>
      </c>
    </row>
    <row r="162" spans="2:16" ht="28.5" customHeight="1" x14ac:dyDescent="0.25">
      <c r="B162" s="24" t="s">
        <v>171</v>
      </c>
      <c r="C162" s="27" t="s">
        <v>23</v>
      </c>
      <c r="D162" s="26" t="s">
        <v>108</v>
      </c>
      <c r="E162" s="27" t="s">
        <v>40</v>
      </c>
      <c r="F162" s="28">
        <v>46082</v>
      </c>
      <c r="G162" s="28">
        <v>46235</v>
      </c>
      <c r="H162" s="29">
        <v>70000</v>
      </c>
      <c r="I162" s="30">
        <v>0</v>
      </c>
      <c r="J162" s="31">
        <v>70000</v>
      </c>
      <c r="K162" s="31">
        <v>2009</v>
      </c>
      <c r="L162" s="31">
        <v>5368.48</v>
      </c>
      <c r="M162" s="32">
        <v>2128</v>
      </c>
      <c r="N162" s="31">
        <v>25</v>
      </c>
      <c r="O162" s="31">
        <f t="shared" si="26"/>
        <v>9530.48</v>
      </c>
      <c r="P162" s="31">
        <f t="shared" si="27"/>
        <v>60469.520000000004</v>
      </c>
    </row>
    <row r="163" spans="2:16" ht="28.5" customHeight="1" x14ac:dyDescent="0.25">
      <c r="B163" s="24" t="s">
        <v>172</v>
      </c>
      <c r="C163" s="27" t="s">
        <v>27</v>
      </c>
      <c r="D163" s="26" t="s">
        <v>108</v>
      </c>
      <c r="E163" s="27" t="s">
        <v>40</v>
      </c>
      <c r="F163" s="28">
        <v>46082</v>
      </c>
      <c r="G163" s="28">
        <v>46235</v>
      </c>
      <c r="H163" s="29">
        <v>70000</v>
      </c>
      <c r="I163" s="30">
        <v>0</v>
      </c>
      <c r="J163" s="31">
        <v>70000</v>
      </c>
      <c r="K163" s="31">
        <v>2009</v>
      </c>
      <c r="L163" s="31">
        <v>5368.48</v>
      </c>
      <c r="M163" s="32">
        <v>2128</v>
      </c>
      <c r="N163" s="31">
        <v>25</v>
      </c>
      <c r="O163" s="31">
        <f t="shared" si="26"/>
        <v>9530.48</v>
      </c>
      <c r="P163" s="31">
        <f t="shared" si="27"/>
        <v>60469.520000000004</v>
      </c>
    </row>
    <row r="164" spans="2:16" ht="28.5" customHeight="1" x14ac:dyDescent="0.25">
      <c r="B164" s="24" t="s">
        <v>173</v>
      </c>
      <c r="C164" s="27" t="s">
        <v>23</v>
      </c>
      <c r="D164" s="26" t="s">
        <v>130</v>
      </c>
      <c r="E164" s="27" t="s">
        <v>40</v>
      </c>
      <c r="F164" s="28">
        <v>46082</v>
      </c>
      <c r="G164" s="28">
        <v>46235</v>
      </c>
      <c r="H164" s="29">
        <v>70000</v>
      </c>
      <c r="I164" s="30">
        <v>0</v>
      </c>
      <c r="J164" s="31">
        <v>70000</v>
      </c>
      <c r="K164" s="31">
        <v>2009</v>
      </c>
      <c r="L164" s="31">
        <v>4984.5200000000004</v>
      </c>
      <c r="M164" s="32">
        <v>2128</v>
      </c>
      <c r="N164" s="31">
        <v>1944.78</v>
      </c>
      <c r="O164" s="31">
        <f t="shared" si="26"/>
        <v>11066.300000000001</v>
      </c>
      <c r="P164" s="31">
        <f t="shared" si="27"/>
        <v>58933.7</v>
      </c>
    </row>
    <row r="165" spans="2:16" ht="28.5" customHeight="1" x14ac:dyDescent="0.25">
      <c r="B165" s="24" t="s">
        <v>174</v>
      </c>
      <c r="C165" s="27" t="s">
        <v>27</v>
      </c>
      <c r="D165" s="26" t="s">
        <v>130</v>
      </c>
      <c r="E165" s="27" t="s">
        <v>40</v>
      </c>
      <c r="F165" s="28">
        <v>46082</v>
      </c>
      <c r="G165" s="28">
        <v>46235</v>
      </c>
      <c r="H165" s="29">
        <v>70000</v>
      </c>
      <c r="I165" s="30">
        <v>0</v>
      </c>
      <c r="J165" s="31">
        <v>70000</v>
      </c>
      <c r="K165" s="31">
        <v>2009</v>
      </c>
      <c r="L165" s="31">
        <v>5368.48</v>
      </c>
      <c r="M165" s="32">
        <v>2128</v>
      </c>
      <c r="N165" s="31">
        <v>25</v>
      </c>
      <c r="O165" s="31">
        <f t="shared" si="26"/>
        <v>9530.48</v>
      </c>
      <c r="P165" s="31">
        <f t="shared" si="27"/>
        <v>60469.520000000004</v>
      </c>
    </row>
    <row r="166" spans="2:16" ht="28.5" customHeight="1" x14ac:dyDescent="0.25">
      <c r="B166" s="24" t="s">
        <v>175</v>
      </c>
      <c r="C166" s="27" t="s">
        <v>23</v>
      </c>
      <c r="D166" s="85" t="s">
        <v>108</v>
      </c>
      <c r="E166" s="27" t="s">
        <v>40</v>
      </c>
      <c r="F166" s="28">
        <v>46082</v>
      </c>
      <c r="G166" s="28">
        <v>46235</v>
      </c>
      <c r="H166" s="29">
        <v>70000</v>
      </c>
      <c r="I166" s="30">
        <v>0</v>
      </c>
      <c r="J166" s="31">
        <v>70000</v>
      </c>
      <c r="K166" s="31">
        <v>2009</v>
      </c>
      <c r="L166" s="31">
        <v>5368.48</v>
      </c>
      <c r="M166" s="32">
        <v>2128</v>
      </c>
      <c r="N166" s="31">
        <v>25</v>
      </c>
      <c r="O166" s="31">
        <f t="shared" si="26"/>
        <v>9530.48</v>
      </c>
      <c r="P166" s="31">
        <f t="shared" si="27"/>
        <v>60469.520000000004</v>
      </c>
    </row>
    <row r="167" spans="2:16" ht="28.5" customHeight="1" x14ac:dyDescent="0.25">
      <c r="B167" s="33" t="s">
        <v>176</v>
      </c>
      <c r="C167" s="27" t="s">
        <v>135</v>
      </c>
      <c r="D167" s="26" t="s">
        <v>177</v>
      </c>
      <c r="E167" s="27" t="s">
        <v>40</v>
      </c>
      <c r="F167" s="28">
        <v>46082</v>
      </c>
      <c r="G167" s="28">
        <v>46235</v>
      </c>
      <c r="H167" s="29">
        <v>43500</v>
      </c>
      <c r="I167" s="30">
        <v>0</v>
      </c>
      <c r="J167" s="31">
        <v>43500</v>
      </c>
      <c r="K167" s="31">
        <v>1248.45</v>
      </c>
      <c r="L167" s="31">
        <v>936.62</v>
      </c>
      <c r="M167" s="32">
        <v>1322.4</v>
      </c>
      <c r="N167" s="31">
        <v>25</v>
      </c>
      <c r="O167" s="31">
        <f>+K167+L167+M167+N167</f>
        <v>3532.4700000000003</v>
      </c>
      <c r="P167" s="31">
        <f>+J167-O167</f>
        <v>39967.53</v>
      </c>
    </row>
    <row r="168" spans="2:16" ht="28.5" customHeight="1" x14ac:dyDescent="0.25">
      <c r="B168" s="24" t="s">
        <v>178</v>
      </c>
      <c r="C168" s="27" t="s">
        <v>27</v>
      </c>
      <c r="D168" s="26" t="s">
        <v>179</v>
      </c>
      <c r="E168" s="27" t="s">
        <v>40</v>
      </c>
      <c r="F168" s="28">
        <v>46082</v>
      </c>
      <c r="G168" s="28">
        <v>46235</v>
      </c>
      <c r="H168" s="29">
        <v>55000</v>
      </c>
      <c r="I168" s="30">
        <v>0</v>
      </c>
      <c r="J168" s="31">
        <v>55000</v>
      </c>
      <c r="K168" s="31">
        <v>1578.5</v>
      </c>
      <c r="L168" s="31">
        <v>2559.6799999999998</v>
      </c>
      <c r="M168" s="32">
        <v>1672</v>
      </c>
      <c r="N168" s="31">
        <v>25</v>
      </c>
      <c r="O168" s="31">
        <f>+K168+L168+M168+N168</f>
        <v>5835.18</v>
      </c>
      <c r="P168" s="31">
        <f>+J168-O168</f>
        <v>49164.82</v>
      </c>
    </row>
    <row r="169" spans="2:16" ht="21" customHeight="1" x14ac:dyDescent="0.25">
      <c r="B169" s="38" t="s">
        <v>31</v>
      </c>
      <c r="C169" s="39"/>
      <c r="D169" s="52">
        <v>9</v>
      </c>
      <c r="E169" s="41"/>
      <c r="F169" s="101"/>
      <c r="G169" s="108"/>
      <c r="H169" s="54">
        <f>SUM(H160:H168)</f>
        <v>638500</v>
      </c>
      <c r="I169" s="43">
        <v>0</v>
      </c>
      <c r="J169" s="54">
        <f t="shared" ref="J169:P169" si="28">SUM(J160:J168)</f>
        <v>638500</v>
      </c>
      <c r="K169" s="54">
        <f t="shared" si="28"/>
        <v>18324.95</v>
      </c>
      <c r="L169" s="54">
        <f t="shared" si="28"/>
        <v>51653.14</v>
      </c>
      <c r="M169" s="54">
        <f t="shared" si="28"/>
        <v>19410.400000000001</v>
      </c>
      <c r="N169" s="54">
        <f t="shared" si="28"/>
        <v>4064.56</v>
      </c>
      <c r="O169" s="54">
        <f t="shared" si="28"/>
        <v>93453.049999999988</v>
      </c>
      <c r="P169" s="54">
        <f t="shared" si="28"/>
        <v>545046.95000000007</v>
      </c>
    </row>
    <row r="170" spans="2:16" ht="23.25" customHeight="1" x14ac:dyDescent="0.25">
      <c r="B170" s="38"/>
      <c r="C170" s="39"/>
      <c r="D170" s="52"/>
      <c r="E170" s="41"/>
      <c r="F170" s="113"/>
      <c r="G170" s="114"/>
      <c r="H170" s="54"/>
      <c r="I170" s="43"/>
      <c r="J170" s="57"/>
      <c r="K170" s="57"/>
      <c r="L170" s="57"/>
      <c r="M170" s="42"/>
      <c r="N170" s="57"/>
      <c r="O170" s="57"/>
      <c r="P170" s="57"/>
    </row>
    <row r="171" spans="2:16" ht="28.5" customHeight="1" x14ac:dyDescent="0.25">
      <c r="B171" s="38" t="s">
        <v>180</v>
      </c>
      <c r="C171" s="39"/>
      <c r="D171" s="52"/>
      <c r="E171" s="41"/>
      <c r="F171" s="113"/>
      <c r="G171" s="114"/>
      <c r="H171" s="54"/>
      <c r="I171" s="43"/>
      <c r="J171" s="57"/>
      <c r="K171" s="57"/>
      <c r="L171" s="57"/>
      <c r="M171" s="42"/>
      <c r="N171" s="57"/>
      <c r="O171" s="57"/>
      <c r="P171" s="57"/>
    </row>
    <row r="172" spans="2:16" ht="24" customHeight="1" x14ac:dyDescent="0.25">
      <c r="B172" s="24" t="s">
        <v>181</v>
      </c>
      <c r="C172" s="27" t="s">
        <v>27</v>
      </c>
      <c r="D172" s="26" t="s">
        <v>182</v>
      </c>
      <c r="E172" s="27" t="s">
        <v>40</v>
      </c>
      <c r="F172" s="28">
        <v>46082</v>
      </c>
      <c r="G172" s="28">
        <v>46235</v>
      </c>
      <c r="H172" s="29">
        <v>120000</v>
      </c>
      <c r="I172" s="30">
        <v>0</v>
      </c>
      <c r="J172" s="31">
        <v>120000</v>
      </c>
      <c r="K172" s="31">
        <v>3444</v>
      </c>
      <c r="L172" s="31">
        <v>16809.87</v>
      </c>
      <c r="M172" s="32">
        <v>3648</v>
      </c>
      <c r="N172" s="31">
        <v>25</v>
      </c>
      <c r="O172" s="31">
        <f t="shared" ref="O172:O178" si="29">+K172+L172+M172+N172</f>
        <v>23926.87</v>
      </c>
      <c r="P172" s="31">
        <f t="shared" ref="P172:P178" si="30">+J172-O172</f>
        <v>96073.13</v>
      </c>
    </row>
    <row r="173" spans="2:16" ht="24" customHeight="1" x14ac:dyDescent="0.25">
      <c r="B173" s="24" t="s">
        <v>183</v>
      </c>
      <c r="C173" s="25" t="s">
        <v>27</v>
      </c>
      <c r="D173" s="26" t="s">
        <v>108</v>
      </c>
      <c r="E173" s="27" t="s">
        <v>40</v>
      </c>
      <c r="F173" s="28">
        <v>46082</v>
      </c>
      <c r="G173" s="28">
        <v>46235</v>
      </c>
      <c r="H173" s="29">
        <v>70000</v>
      </c>
      <c r="I173" s="30">
        <v>0</v>
      </c>
      <c r="J173" s="31">
        <v>70000</v>
      </c>
      <c r="K173" s="31">
        <v>2009</v>
      </c>
      <c r="L173" s="31">
        <v>4984.5200000000004</v>
      </c>
      <c r="M173" s="32">
        <v>2128</v>
      </c>
      <c r="N173" s="31">
        <v>1944.78</v>
      </c>
      <c r="O173" s="31">
        <f t="shared" si="29"/>
        <v>11066.300000000001</v>
      </c>
      <c r="P173" s="31">
        <f t="shared" si="30"/>
        <v>58933.7</v>
      </c>
    </row>
    <row r="174" spans="2:16" ht="24" customHeight="1" x14ac:dyDescent="0.25">
      <c r="B174" s="24" t="s">
        <v>184</v>
      </c>
      <c r="C174" s="25" t="s">
        <v>27</v>
      </c>
      <c r="D174" s="26" t="s">
        <v>122</v>
      </c>
      <c r="E174" s="27" t="s">
        <v>40</v>
      </c>
      <c r="F174" s="28">
        <v>46082</v>
      </c>
      <c r="G174" s="28">
        <v>46235</v>
      </c>
      <c r="H174" s="29">
        <v>70000</v>
      </c>
      <c r="I174" s="30">
        <v>0</v>
      </c>
      <c r="J174" s="31">
        <v>70000</v>
      </c>
      <c r="K174" s="31">
        <v>2009</v>
      </c>
      <c r="L174" s="31">
        <v>4600.5600000000004</v>
      </c>
      <c r="M174" s="32">
        <v>2128</v>
      </c>
      <c r="N174" s="31">
        <v>3864.56</v>
      </c>
      <c r="O174" s="31">
        <f t="shared" si="29"/>
        <v>12602.12</v>
      </c>
      <c r="P174" s="31">
        <f t="shared" si="30"/>
        <v>57397.88</v>
      </c>
    </row>
    <row r="175" spans="2:16" ht="24" customHeight="1" x14ac:dyDescent="0.25">
      <c r="B175" s="24" t="s">
        <v>185</v>
      </c>
      <c r="C175" s="25" t="s">
        <v>27</v>
      </c>
      <c r="D175" s="26" t="s">
        <v>108</v>
      </c>
      <c r="E175" s="27" t="s">
        <v>40</v>
      </c>
      <c r="F175" s="28">
        <v>46082</v>
      </c>
      <c r="G175" s="28">
        <v>46235</v>
      </c>
      <c r="H175" s="29">
        <v>70000</v>
      </c>
      <c r="I175" s="30">
        <v>0</v>
      </c>
      <c r="J175" s="31">
        <v>70000</v>
      </c>
      <c r="K175" s="31">
        <v>2009</v>
      </c>
      <c r="L175" s="31">
        <v>4984.5200000000004</v>
      </c>
      <c r="M175" s="32">
        <v>2128</v>
      </c>
      <c r="N175" s="31">
        <v>1944.78</v>
      </c>
      <c r="O175" s="31">
        <f t="shared" si="29"/>
        <v>11066.300000000001</v>
      </c>
      <c r="P175" s="31">
        <f t="shared" si="30"/>
        <v>58933.7</v>
      </c>
    </row>
    <row r="176" spans="2:16" ht="24" customHeight="1" x14ac:dyDescent="0.25">
      <c r="B176" s="24" t="s">
        <v>186</v>
      </c>
      <c r="C176" s="25" t="s">
        <v>27</v>
      </c>
      <c r="D176" s="26" t="s">
        <v>108</v>
      </c>
      <c r="E176" s="27" t="s">
        <v>40</v>
      </c>
      <c r="F176" s="28">
        <v>46082</v>
      </c>
      <c r="G176" s="28">
        <v>46235</v>
      </c>
      <c r="H176" s="29">
        <v>70000</v>
      </c>
      <c r="I176" s="30">
        <v>0</v>
      </c>
      <c r="J176" s="31">
        <v>70000</v>
      </c>
      <c r="K176" s="31">
        <v>2009</v>
      </c>
      <c r="L176" s="31">
        <v>4984.5200000000004</v>
      </c>
      <c r="M176" s="32">
        <v>2128</v>
      </c>
      <c r="N176" s="31">
        <v>1944.78</v>
      </c>
      <c r="O176" s="31">
        <f t="shared" si="29"/>
        <v>11066.300000000001</v>
      </c>
      <c r="P176" s="31">
        <f t="shared" si="30"/>
        <v>58933.7</v>
      </c>
    </row>
    <row r="177" spans="2:17" ht="24" customHeight="1" x14ac:dyDescent="0.25">
      <c r="B177" s="24" t="s">
        <v>187</v>
      </c>
      <c r="C177" s="25" t="s">
        <v>27</v>
      </c>
      <c r="D177" s="26" t="s">
        <v>130</v>
      </c>
      <c r="E177" s="27" t="s">
        <v>40</v>
      </c>
      <c r="F177" s="60">
        <v>46023</v>
      </c>
      <c r="G177" s="60">
        <v>46174</v>
      </c>
      <c r="H177" s="29">
        <v>70000</v>
      </c>
      <c r="I177" s="30">
        <v>0</v>
      </c>
      <c r="J177" s="31">
        <v>70000</v>
      </c>
      <c r="K177" s="31">
        <v>2009</v>
      </c>
      <c r="L177" s="31">
        <v>5368.48</v>
      </c>
      <c r="M177" s="32">
        <v>2128</v>
      </c>
      <c r="N177" s="31">
        <v>25</v>
      </c>
      <c r="O177" s="31">
        <f t="shared" si="29"/>
        <v>9530.48</v>
      </c>
      <c r="P177" s="31">
        <f t="shared" si="30"/>
        <v>60469.520000000004</v>
      </c>
    </row>
    <row r="178" spans="2:17" ht="24" customHeight="1" x14ac:dyDescent="0.25">
      <c r="B178" s="24" t="s">
        <v>188</v>
      </c>
      <c r="C178" s="25" t="s">
        <v>135</v>
      </c>
      <c r="D178" s="26" t="s">
        <v>130</v>
      </c>
      <c r="E178" s="27" t="s">
        <v>40</v>
      </c>
      <c r="F178" s="60">
        <v>46023</v>
      </c>
      <c r="G178" s="60">
        <v>46174</v>
      </c>
      <c r="H178" s="29">
        <v>70000</v>
      </c>
      <c r="I178" s="30">
        <v>0</v>
      </c>
      <c r="J178" s="31">
        <v>70000</v>
      </c>
      <c r="K178" s="31">
        <v>2009</v>
      </c>
      <c r="L178" s="31">
        <v>5368.48</v>
      </c>
      <c r="M178" s="32">
        <v>2128</v>
      </c>
      <c r="N178" s="31">
        <v>25</v>
      </c>
      <c r="O178" s="31">
        <f t="shared" si="29"/>
        <v>9530.48</v>
      </c>
      <c r="P178" s="31">
        <f t="shared" si="30"/>
        <v>60469.520000000004</v>
      </c>
    </row>
    <row r="179" spans="2:17" ht="24" customHeight="1" x14ac:dyDescent="0.25">
      <c r="B179" s="24" t="s">
        <v>189</v>
      </c>
      <c r="C179" s="25" t="s">
        <v>135</v>
      </c>
      <c r="D179" s="26" t="s">
        <v>177</v>
      </c>
      <c r="E179" s="27" t="s">
        <v>40</v>
      </c>
      <c r="F179" s="60">
        <v>46023</v>
      </c>
      <c r="G179" s="60">
        <v>46174</v>
      </c>
      <c r="H179" s="29">
        <v>43500</v>
      </c>
      <c r="I179" s="30">
        <v>0</v>
      </c>
      <c r="J179" s="31">
        <v>43500</v>
      </c>
      <c r="K179" s="31">
        <v>1248.45</v>
      </c>
      <c r="L179" s="31">
        <v>936.62</v>
      </c>
      <c r="M179" s="32">
        <v>1322.4</v>
      </c>
      <c r="N179" s="31">
        <v>25</v>
      </c>
      <c r="O179" s="31">
        <f>+K179+L179+M179+N179</f>
        <v>3532.4700000000003</v>
      </c>
      <c r="P179" s="31">
        <f>+J179-O179</f>
        <v>39967.53</v>
      </c>
    </row>
    <row r="180" spans="2:17" ht="21" customHeight="1" x14ac:dyDescent="0.25">
      <c r="B180" s="38" t="s">
        <v>31</v>
      </c>
      <c r="C180" s="39"/>
      <c r="D180" s="52">
        <v>8</v>
      </c>
      <c r="E180" s="41"/>
      <c r="F180" s="101"/>
      <c r="G180" s="108"/>
      <c r="H180" s="54">
        <f>SUM(H172:H179)</f>
        <v>583500</v>
      </c>
      <c r="I180" s="43">
        <v>0</v>
      </c>
      <c r="J180" s="54">
        <f t="shared" ref="J180:P180" si="31">SUM(J172:J179)</f>
        <v>583500</v>
      </c>
      <c r="K180" s="54">
        <f t="shared" si="31"/>
        <v>16746.45</v>
      </c>
      <c r="L180" s="54">
        <f t="shared" si="31"/>
        <v>48037.57</v>
      </c>
      <c r="M180" s="54">
        <f t="shared" si="31"/>
        <v>17738.400000000001</v>
      </c>
      <c r="N180" s="54">
        <f t="shared" si="31"/>
        <v>9798.9</v>
      </c>
      <c r="O180" s="54">
        <f t="shared" si="31"/>
        <v>92321.319999999992</v>
      </c>
      <c r="P180" s="54">
        <f t="shared" si="31"/>
        <v>491178.68000000005</v>
      </c>
    </row>
    <row r="181" spans="2:17" ht="21" customHeight="1" x14ac:dyDescent="0.25">
      <c r="B181" s="38"/>
      <c r="C181" s="39"/>
      <c r="D181" s="52"/>
      <c r="E181" s="41"/>
      <c r="F181" s="101"/>
      <c r="G181" s="108"/>
      <c r="H181" s="54">
        <f>+H180+H169+H157+H146</f>
        <v>2450500</v>
      </c>
      <c r="I181" s="43">
        <v>0</v>
      </c>
      <c r="J181" s="54">
        <f t="shared" ref="J181:P181" si="32">+J180+J169+J157+J146</f>
        <v>2450500</v>
      </c>
      <c r="K181" s="54">
        <f t="shared" si="32"/>
        <v>70329.350000000006</v>
      </c>
      <c r="L181" s="54">
        <f t="shared" si="32"/>
        <v>194123.96</v>
      </c>
      <c r="M181" s="54">
        <f t="shared" si="32"/>
        <v>74495.200000000012</v>
      </c>
      <c r="N181" s="54">
        <f t="shared" si="32"/>
        <v>25832.14</v>
      </c>
      <c r="O181" s="54">
        <f t="shared" si="32"/>
        <v>364780.64999999997</v>
      </c>
      <c r="P181" s="54">
        <f t="shared" si="32"/>
        <v>2085719.3500000003</v>
      </c>
    </row>
    <row r="182" spans="2:17" ht="21" customHeight="1" x14ac:dyDescent="0.25">
      <c r="B182" s="99"/>
      <c r="C182" s="51"/>
      <c r="D182" s="52"/>
      <c r="E182" s="41"/>
      <c r="F182" s="115"/>
      <c r="G182" s="114"/>
      <c r="H182" s="54"/>
      <c r="I182" s="55"/>
      <c r="J182" s="56"/>
      <c r="K182" s="56"/>
      <c r="L182" s="56"/>
      <c r="M182" s="42"/>
      <c r="N182" s="57"/>
      <c r="O182" s="57"/>
      <c r="P182" s="56"/>
    </row>
    <row r="183" spans="2:17" ht="23.25" customHeight="1" x14ac:dyDescent="0.25">
      <c r="B183" s="118" t="s">
        <v>190</v>
      </c>
      <c r="C183" s="119"/>
      <c r="D183" s="120">
        <f>+D180+D169+D157+D146+D16+D20+D27+D34+D52+D56+D60+D68+D72+D79+D93+D104+D108+D114+D118+D128+D132+D43+D83+D31+D64+D47+D38</f>
        <v>90</v>
      </c>
      <c r="E183" s="121"/>
      <c r="F183" s="120"/>
      <c r="G183" s="120"/>
      <c r="H183" s="122">
        <f>+H16+H20+H27+H34+H43+H52+H56+H60+H68+H72+H79+H93+H104+H108+H114+H118+H128+H132+H146+H157+H169+H180+H83+H64+H31+H47+H38</f>
        <v>7427500</v>
      </c>
      <c r="I183" s="123">
        <v>0</v>
      </c>
      <c r="J183" s="122">
        <f t="shared" ref="J183:P183" si="33">+J16+J20+J27+J34+J43+J52+J56+J60+J68+J72+J79+J93+J104+J108+J114+J118+J128+J132+J146+J157+J169+J180+J83+J64+J31+J47+J38</f>
        <v>7427500</v>
      </c>
      <c r="K183" s="122">
        <f t="shared" si="33"/>
        <v>213169.25000000003</v>
      </c>
      <c r="L183" s="122">
        <f t="shared" si="33"/>
        <v>750417.72</v>
      </c>
      <c r="M183" s="122">
        <f t="shared" si="33"/>
        <v>225795.99999999997</v>
      </c>
      <c r="N183" s="122">
        <f>+N16+N20+N27+N34+N43+N52+N56+N60+N68+N72+N79+N93+N104+N108+N114+N118+N128+N132+N146+N157+N169+N180+N83+N64+N31+N47+N38</f>
        <v>136930.97999999998</v>
      </c>
      <c r="O183" s="122">
        <f t="shared" si="33"/>
        <v>1326313.9500000004</v>
      </c>
      <c r="P183" s="122">
        <f t="shared" si="33"/>
        <v>6101186.0499999989</v>
      </c>
    </row>
    <row r="184" spans="2:17" ht="17.25" customHeight="1" x14ac:dyDescent="0.25">
      <c r="B184" s="1"/>
      <c r="C184" s="124"/>
      <c r="D184" s="1"/>
      <c r="E184" s="125"/>
      <c r="F184" s="125"/>
      <c r="G184" s="125"/>
      <c r="H184" s="126"/>
      <c r="I184" s="1"/>
      <c r="J184" s="1"/>
      <c r="K184" s="127"/>
      <c r="L184" s="127"/>
      <c r="M184" s="47"/>
      <c r="N184" s="127"/>
      <c r="O184" s="127"/>
      <c r="P184" s="1"/>
      <c r="Q184" s="1"/>
    </row>
    <row r="185" spans="2:17" ht="17.25" customHeight="1" x14ac:dyDescent="0.25">
      <c r="B185" s="1"/>
      <c r="C185" s="124"/>
      <c r="D185" s="1"/>
      <c r="E185" s="125"/>
      <c r="F185" s="125"/>
      <c r="G185" s="125"/>
      <c r="H185" s="128"/>
      <c r="I185" s="1"/>
      <c r="J185" s="1"/>
      <c r="K185" s="127"/>
      <c r="L185" s="127"/>
      <c r="M185" s="47"/>
      <c r="N185" s="127"/>
      <c r="O185" s="127"/>
      <c r="P185" s="1"/>
      <c r="Q185" s="1"/>
    </row>
    <row r="186" spans="2:17" ht="17.25" customHeight="1" x14ac:dyDescent="0.3">
      <c r="B186" s="1"/>
      <c r="C186" s="124"/>
      <c r="D186" s="129"/>
      <c r="E186" s="125"/>
      <c r="F186" s="125"/>
      <c r="G186" s="125"/>
      <c r="H186" s="128"/>
      <c r="I186" s="1"/>
      <c r="J186" s="1"/>
      <c r="K186" s="127"/>
      <c r="L186" s="127"/>
      <c r="M186" s="47"/>
      <c r="N186" s="127"/>
      <c r="O186" s="127"/>
      <c r="P186" s="1"/>
      <c r="Q186" s="1"/>
    </row>
    <row r="187" spans="2:17" ht="17.25" customHeight="1" x14ac:dyDescent="0.25">
      <c r="B187" s="1"/>
      <c r="C187" s="124"/>
      <c r="D187" s="1"/>
      <c r="E187" s="47"/>
      <c r="F187" s="1"/>
      <c r="G187" s="1"/>
      <c r="H187" s="1"/>
      <c r="I187" s="1"/>
      <c r="J187" s="1"/>
      <c r="K187" s="127"/>
      <c r="L187" s="1"/>
      <c r="M187" s="130"/>
      <c r="N187" s="127"/>
      <c r="O187" s="127"/>
      <c r="P187" s="127"/>
      <c r="Q187" s="1"/>
    </row>
    <row r="188" spans="2:17" ht="17.25" customHeight="1" x14ac:dyDescent="0.25">
      <c r="B188" s="1"/>
      <c r="C188" s="124"/>
      <c r="D188" s="1"/>
      <c r="E188" s="47"/>
      <c r="F188" s="1"/>
      <c r="G188" s="1"/>
      <c r="H188" s="1"/>
      <c r="I188" s="1"/>
      <c r="J188" s="1"/>
      <c r="K188" s="127"/>
      <c r="L188" s="1"/>
      <c r="M188" s="130"/>
      <c r="N188" s="127"/>
      <c r="O188" s="127"/>
      <c r="P188" s="127"/>
      <c r="Q188" s="1"/>
    </row>
    <row r="189" spans="2:17" ht="17.25" customHeight="1" x14ac:dyDescent="0.25">
      <c r="B189" s="1"/>
      <c r="C189" s="124"/>
      <c r="D189" s="1"/>
      <c r="E189" s="47"/>
      <c r="F189" s="1"/>
      <c r="G189" s="1"/>
      <c r="H189" s="1"/>
      <c r="I189" s="1"/>
      <c r="J189" s="1"/>
      <c r="K189" s="127"/>
      <c r="L189" s="1"/>
      <c r="M189" s="130"/>
      <c r="N189" s="127"/>
      <c r="O189" s="127"/>
      <c r="P189" s="127"/>
      <c r="Q189" s="1"/>
    </row>
    <row r="190" spans="2:17" ht="17.25" customHeight="1" x14ac:dyDescent="0.25">
      <c r="B190" s="1"/>
      <c r="C190" s="124"/>
      <c r="D190" s="1"/>
      <c r="E190" s="47"/>
      <c r="F190" s="1"/>
      <c r="G190" s="1"/>
      <c r="H190" s="1"/>
      <c r="I190" s="1"/>
      <c r="J190" s="1"/>
      <c r="K190" s="127"/>
      <c r="L190" s="1"/>
      <c r="M190" s="130"/>
      <c r="N190" s="127"/>
      <c r="O190" s="127"/>
      <c r="P190" s="127"/>
      <c r="Q190" s="1"/>
    </row>
    <row r="191" spans="2:17" ht="17.25" customHeight="1" x14ac:dyDescent="0.25">
      <c r="B191" s="1"/>
      <c r="C191" s="124"/>
      <c r="D191" s="1"/>
      <c r="E191" s="47"/>
      <c r="F191" s="1"/>
      <c r="G191" s="1"/>
      <c r="H191" s="1"/>
      <c r="I191" s="1"/>
      <c r="J191" s="1"/>
      <c r="K191" s="127"/>
      <c r="L191" s="1"/>
      <c r="M191" s="130"/>
      <c r="N191" s="127"/>
      <c r="O191" s="127"/>
      <c r="P191" s="127"/>
      <c r="Q191" s="1"/>
    </row>
    <row r="192" spans="2:17" ht="17.25" customHeight="1" x14ac:dyDescent="0.25">
      <c r="B192" s="1"/>
      <c r="C192" s="124"/>
      <c r="D192" s="1"/>
      <c r="E192" s="47"/>
      <c r="F192" s="1"/>
      <c r="G192" s="1"/>
      <c r="H192" s="1"/>
      <c r="I192" s="1"/>
      <c r="J192" s="1"/>
      <c r="K192" s="127"/>
      <c r="L192" s="1"/>
      <c r="M192" s="130"/>
      <c r="N192" s="127"/>
      <c r="O192" s="127"/>
      <c r="P192" s="127"/>
      <c r="Q192" s="1"/>
    </row>
    <row r="193" spans="2:17" ht="17.25" customHeight="1" x14ac:dyDescent="0.25">
      <c r="B193" s="1"/>
      <c r="C193" s="124"/>
      <c r="D193" s="1"/>
      <c r="E193" s="47"/>
      <c r="F193" s="1"/>
      <c r="G193" s="1"/>
      <c r="H193" s="1"/>
      <c r="I193" s="1"/>
      <c r="J193" s="1"/>
      <c r="K193" s="127" t="s">
        <v>191</v>
      </c>
      <c r="L193" s="1"/>
      <c r="M193" s="130"/>
      <c r="N193" s="127"/>
      <c r="O193" s="127"/>
      <c r="P193" s="127"/>
      <c r="Q193" s="1"/>
    </row>
    <row r="194" spans="2:17" ht="17.25" customHeight="1" x14ac:dyDescent="0.25">
      <c r="B194" s="1"/>
      <c r="C194" s="124"/>
      <c r="D194" s="1"/>
      <c r="E194" s="47"/>
      <c r="F194" s="1"/>
      <c r="G194" s="1"/>
      <c r="H194" s="1"/>
      <c r="I194" s="1"/>
      <c r="J194" s="1"/>
      <c r="K194" s="127"/>
      <c r="L194" s="1"/>
      <c r="M194" s="130"/>
      <c r="N194" s="127"/>
      <c r="O194" s="127"/>
      <c r="P194" s="127"/>
      <c r="Q194" s="1"/>
    </row>
    <row r="195" spans="2:17" ht="17.25" customHeight="1" x14ac:dyDescent="0.25">
      <c r="B195" s="1"/>
      <c r="C195" s="124"/>
      <c r="D195" s="1"/>
      <c r="E195" s="47"/>
      <c r="F195" s="1"/>
      <c r="G195" s="1"/>
      <c r="H195" s="1"/>
      <c r="I195" s="1"/>
      <c r="J195" s="1"/>
      <c r="K195" s="127"/>
      <c r="L195" s="1"/>
      <c r="M195" s="130"/>
      <c r="N195" s="127"/>
      <c r="O195" s="127"/>
      <c r="P195" s="127"/>
      <c r="Q195" s="1"/>
    </row>
    <row r="196" spans="2:17" ht="17.25" customHeight="1" x14ac:dyDescent="0.25">
      <c r="B196" s="1"/>
      <c r="C196" s="124"/>
      <c r="D196" s="1"/>
      <c r="E196" s="47"/>
      <c r="F196" s="1"/>
      <c r="G196" s="1"/>
      <c r="H196" s="1"/>
      <c r="I196" s="1"/>
      <c r="J196" s="1"/>
      <c r="K196" s="127"/>
      <c r="L196" s="1"/>
      <c r="M196" s="130"/>
      <c r="N196" s="127"/>
      <c r="O196" s="127"/>
      <c r="P196" s="127"/>
      <c r="Q196" s="1"/>
    </row>
    <row r="197" spans="2:17" ht="17.25" customHeight="1" x14ac:dyDescent="0.25">
      <c r="B197" s="131"/>
      <c r="C197" s="132"/>
      <c r="D197" s="131"/>
      <c r="E197" s="133"/>
      <c r="F197" s="134"/>
      <c r="G197" s="134"/>
      <c r="H197" s="131"/>
      <c r="I197" s="131"/>
      <c r="J197" s="131"/>
      <c r="K197" s="131"/>
      <c r="L197" s="131"/>
      <c r="M197" s="135"/>
      <c r="N197" s="131"/>
      <c r="O197" s="131"/>
      <c r="P197" s="131"/>
      <c r="Q197" s="131"/>
    </row>
    <row r="198" spans="2:17" ht="17.25" customHeight="1" x14ac:dyDescent="0.25">
      <c r="B198" s="131"/>
      <c r="C198" s="132"/>
      <c r="D198" s="131"/>
      <c r="E198" s="133"/>
      <c r="F198" s="134"/>
      <c r="G198" s="134"/>
      <c r="H198" s="131"/>
      <c r="I198" s="131"/>
      <c r="J198" s="131"/>
      <c r="K198" s="131"/>
      <c r="L198" s="131"/>
      <c r="M198" s="135"/>
      <c r="N198" s="131"/>
      <c r="O198" s="131"/>
      <c r="P198" s="131"/>
      <c r="Q198" s="131"/>
    </row>
    <row r="199" spans="2:17" ht="17.25" customHeight="1" x14ac:dyDescent="0.25">
      <c r="B199" s="131"/>
      <c r="C199" s="132"/>
      <c r="D199" s="131"/>
      <c r="E199" s="135"/>
      <c r="F199" s="131"/>
      <c r="G199" s="131"/>
      <c r="H199" s="131"/>
      <c r="I199" s="131"/>
      <c r="J199" s="131"/>
      <c r="K199" s="131"/>
      <c r="L199" s="131"/>
      <c r="M199" s="135"/>
      <c r="N199" s="131"/>
      <c r="O199" s="131"/>
      <c r="P199" s="131"/>
      <c r="Q199" s="131"/>
    </row>
    <row r="200" spans="2:17" ht="17.25" customHeight="1" x14ac:dyDescent="0.25">
      <c r="B200" s="135" t="s">
        <v>192</v>
      </c>
      <c r="C200" s="136"/>
      <c r="D200" s="135"/>
      <c r="E200" s="137"/>
      <c r="F200" s="137"/>
      <c r="G200" s="137"/>
      <c r="H200" s="138"/>
      <c r="I200" s="139" t="s">
        <v>193</v>
      </c>
      <c r="K200" s="139"/>
      <c r="L200" s="139"/>
      <c r="M200" s="140"/>
      <c r="N200" s="141"/>
      <c r="P200" s="139"/>
      <c r="Q200" s="142"/>
    </row>
    <row r="201" spans="2:17" ht="17.25" customHeight="1" x14ac:dyDescent="0.25">
      <c r="B201" s="125" t="s">
        <v>194</v>
      </c>
      <c r="C201" s="143"/>
      <c r="D201" s="125"/>
      <c r="E201" s="144"/>
      <c r="F201" s="145"/>
      <c r="G201" s="145"/>
      <c r="H201" s="146"/>
      <c r="I201" s="131"/>
      <c r="J201" s="147" t="s">
        <v>195</v>
      </c>
      <c r="K201" s="147"/>
      <c r="L201" s="147"/>
      <c r="M201" s="147"/>
      <c r="N201" s="147"/>
      <c r="O201" s="147"/>
      <c r="P201" s="147"/>
      <c r="Q201" s="148"/>
    </row>
    <row r="202" spans="2:17" ht="17.25" customHeight="1" x14ac:dyDescent="0.25">
      <c r="B202" s="135" t="s">
        <v>196</v>
      </c>
      <c r="C202" s="136"/>
      <c r="D202" s="135"/>
      <c r="E202" s="135"/>
      <c r="G202" s="132"/>
      <c r="H202" s="132"/>
      <c r="I202" s="132"/>
      <c r="J202" s="149" t="s">
        <v>197</v>
      </c>
      <c r="K202" s="149"/>
      <c r="L202" s="149"/>
      <c r="M202" s="149"/>
      <c r="N202" s="149"/>
      <c r="O202" s="149"/>
      <c r="P202" s="149"/>
      <c r="Q202" s="131"/>
    </row>
    <row r="203" spans="2:17" ht="213" customHeight="1" x14ac:dyDescent="0.25">
      <c r="B203" s="125"/>
      <c r="C203" s="143"/>
      <c r="D203" s="125"/>
      <c r="E203" s="125"/>
      <c r="F203" s="150"/>
      <c r="G203" s="150"/>
      <c r="H203" s="125"/>
      <c r="I203" s="151"/>
      <c r="J203" s="152"/>
      <c r="K203" s="131"/>
      <c r="L203" s="153" t="s">
        <v>198</v>
      </c>
      <c r="M203" s="138"/>
      <c r="N203" s="153"/>
      <c r="O203" s="153"/>
      <c r="P203" s="153"/>
      <c r="Q203" s="153"/>
    </row>
    <row r="204" spans="2:17" ht="12" customHeight="1" x14ac:dyDescent="0.25">
      <c r="B204" s="154"/>
      <c r="C204" s="155"/>
      <c r="D204" s="154"/>
      <c r="E204" s="154"/>
      <c r="F204" s="156"/>
      <c r="G204" s="156"/>
      <c r="H204" s="156"/>
      <c r="I204" s="157"/>
      <c r="J204" s="156"/>
      <c r="K204" s="156"/>
      <c r="L204" s="156"/>
      <c r="M204" s="154"/>
      <c r="N204" s="158"/>
      <c r="O204" s="159"/>
      <c r="P204" s="160"/>
      <c r="Q204" s="1"/>
    </row>
    <row r="205" spans="2:17" s="1" customFormat="1" ht="24" hidden="1" customHeight="1" x14ac:dyDescent="0.25">
      <c r="C205" s="124"/>
      <c r="E205" s="161"/>
      <c r="F205" s="161"/>
      <c r="G205" s="161"/>
      <c r="M205" s="47"/>
      <c r="N205"/>
      <c r="O205"/>
    </row>
    <row r="206" spans="2:17" x14ac:dyDescent="0.25">
      <c r="L206" s="1"/>
      <c r="M206" s="47"/>
    </row>
  </sheetData>
  <mergeCells count="21">
    <mergeCell ref="N10:N11"/>
    <mergeCell ref="O10:O11"/>
    <mergeCell ref="P10:P11"/>
    <mergeCell ref="J201:P201"/>
    <mergeCell ref="J202:P202"/>
    <mergeCell ref="G10:G11"/>
    <mergeCell ref="I10:I11"/>
    <mergeCell ref="J10:J11"/>
    <mergeCell ref="K10:K11"/>
    <mergeCell ref="L10:L11"/>
    <mergeCell ref="M10:M11"/>
    <mergeCell ref="B4:P4"/>
    <mergeCell ref="B5:P5"/>
    <mergeCell ref="B6:P6"/>
    <mergeCell ref="B7:P7"/>
    <mergeCell ref="B8:P8"/>
    <mergeCell ref="B10:B11"/>
    <mergeCell ref="C10:C11"/>
    <mergeCell ref="D10:D11"/>
    <mergeCell ref="E10:E11"/>
    <mergeCell ref="F10:F11"/>
  </mergeCells>
  <pageMargins left="1.0236220472440944" right="0.11811023622047245" top="0.23622047244094491" bottom="7.874015748031496E-2" header="0.15" footer="3.937007874015748E-2"/>
  <pageSetup paperSize="5" scale="50" fitToHeight="0" orientation="landscape" r:id="rId1"/>
  <rowBreaks count="3" manualBreakCount="3">
    <brk id="60" min="1" max="15" man="1"/>
    <brk id="109" min="1" max="15" man="1"/>
    <brk id="156" min="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 EMPLE TEMPLO ABRIL 2026</vt:lpstr>
      <vt:lpstr>'NOM EMPLE TEMPLO ABRIL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2026-04-24T13:53:20Z</dcterms:created>
  <dcterms:modified xsi:type="dcterms:W3CDTF">2026-04-24T13:53:55Z</dcterms:modified>
</cp:coreProperties>
</file>