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704DEA78-1210-45F1-8F9F-B8AFC9D427E8}" xr6:coauthVersionLast="47" xr6:coauthVersionMax="47" xr10:uidLastSave="{00000000-0000-0000-0000-000000000000}"/>
  <bookViews>
    <workbookView xWindow="-120" yWindow="-120" windowWidth="29040" windowHeight="15720" xr2:uid="{853F2FDA-223B-48C4-B4B0-EF60CB740F76}"/>
  </bookViews>
  <sheets>
    <sheet name="NOM INTERINATO MARZO 2025" sheetId="1" r:id="rId1"/>
  </sheets>
  <definedNames>
    <definedName name="_xlnm.Print_Area" localSheetId="0">'NOM INTERINATO MARZO 2025'!$A$1:$N$90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J56" i="1"/>
  <c r="J58" i="1" s="1"/>
  <c r="I56" i="1"/>
  <c r="I58" i="1" s="1"/>
  <c r="H56" i="1"/>
  <c r="H58" i="1" s="1"/>
  <c r="G56" i="1"/>
  <c r="E56" i="1"/>
  <c r="L55" i="1"/>
  <c r="L56" i="1" s="1"/>
  <c r="L52" i="1"/>
  <c r="M52" i="1" s="1"/>
  <c r="J52" i="1"/>
  <c r="I52" i="1"/>
  <c r="H52" i="1"/>
  <c r="G52" i="1"/>
  <c r="E52" i="1"/>
  <c r="M51" i="1"/>
  <c r="L51" i="1"/>
  <c r="J48" i="1"/>
  <c r="I48" i="1"/>
  <c r="H48" i="1"/>
  <c r="G48" i="1"/>
  <c r="E48" i="1"/>
  <c r="L47" i="1"/>
  <c r="M47" i="1" s="1"/>
  <c r="L46" i="1"/>
  <c r="L48" i="1" s="1"/>
  <c r="J43" i="1"/>
  <c r="I43" i="1"/>
  <c r="H43" i="1"/>
  <c r="G43" i="1"/>
  <c r="E43" i="1"/>
  <c r="L42" i="1"/>
  <c r="L43" i="1" s="1"/>
  <c r="J39" i="1"/>
  <c r="I39" i="1"/>
  <c r="H39" i="1"/>
  <c r="G39" i="1"/>
  <c r="E39" i="1"/>
  <c r="L38" i="1"/>
  <c r="M38" i="1" s="1"/>
  <c r="J35" i="1"/>
  <c r="I35" i="1"/>
  <c r="H35" i="1"/>
  <c r="G35" i="1"/>
  <c r="E35" i="1"/>
  <c r="L34" i="1"/>
  <c r="L35" i="1" s="1"/>
  <c r="J27" i="1"/>
  <c r="I27" i="1"/>
  <c r="H27" i="1"/>
  <c r="G27" i="1"/>
  <c r="E27" i="1"/>
  <c r="L26" i="1"/>
  <c r="L27" i="1" s="1"/>
  <c r="M27" i="1" s="1"/>
  <c r="J23" i="1"/>
  <c r="I23" i="1"/>
  <c r="H23" i="1"/>
  <c r="G23" i="1"/>
  <c r="E23" i="1"/>
  <c r="E58" i="1" s="1"/>
  <c r="L22" i="1"/>
  <c r="L23" i="1" s="1"/>
  <c r="M23" i="1" s="1"/>
  <c r="M35" i="1" l="1"/>
  <c r="M43" i="1"/>
  <c r="M56" i="1"/>
  <c r="L39" i="1"/>
  <c r="M39" i="1" s="1"/>
  <c r="M46" i="1"/>
  <c r="M48" i="1" s="1"/>
  <c r="M55" i="1"/>
  <c r="G58" i="1"/>
  <c r="M34" i="1"/>
  <c r="M42" i="1"/>
  <c r="M22" i="1"/>
  <c r="M58" i="1" l="1"/>
  <c r="L58" i="1"/>
</calcChain>
</file>

<file path=xl/sharedStrings.xml><?xml version="1.0" encoding="utf-8"?>
<sst xmlns="http://schemas.openxmlformats.org/spreadsheetml/2006/main" count="83" uniqueCount="65">
  <si>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</si>
  <si>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</si>
  <si>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</si>
  <si>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MARZO 2025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</si>
  <si>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</si>
  <si>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</si>
  <si>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</si>
  <si>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</si>
  <si>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</si>
  <si>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</si>
  <si>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</si>
  <si>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</si>
  <si>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</si>
  <si>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</si>
  <si>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</si>
  <si>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</si>
  <si>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</si>
  <si>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</si>
  <si>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JURÍDICO</t>
  </si>
  <si>
    <t>PASCUAL DIAZ</t>
  </si>
  <si>
    <t>M</t>
  </si>
  <si>
    <t>ANALISTA LEGAL</t>
  </si>
  <si>
    <t>Subtotal:</t>
  </si>
  <si>
    <t>DEPARTAMENTO ADMINISTRATIVO FINANCIERO</t>
  </si>
  <si>
    <t xml:space="preserve">ROCIO DEL ALBA MERCEDES SUERO </t>
  </si>
  <si>
    <t>F</t>
  </si>
  <si>
    <t>TECNICO ADMINISTRATIVO</t>
  </si>
  <si>
    <t>DIVISIÓN DE SERVICIOS GENERALES</t>
  </si>
  <si>
    <t xml:space="preserve">ELIZABETH VARGAS MERCEDES </t>
  </si>
  <si>
    <t>ENC. DE LA DIVISIÓN DE SERVICIOS GENERALES</t>
  </si>
  <si>
    <t>DIVISIÓN DE COMPRAS Y CONTRATACIONES</t>
  </si>
  <si>
    <t>HILDA BIENVENIDA PAULA ROSARIO</t>
  </si>
  <si>
    <t xml:space="preserve">ANALISTA DE COMPRA Y CONTRACIONES </t>
  </si>
  <si>
    <t>DIVISIÓN DE CONTABILIDAD</t>
  </si>
  <si>
    <t>LUZ DEL ALBA MARTINEZ CAMPAÑA</t>
  </si>
  <si>
    <t>CONTADORA</t>
  </si>
  <si>
    <t>Subtotal</t>
  </si>
  <si>
    <t>DEPARTAMENTO DE TECNOLOGIA DE INFORMACIÓN DE COMUNICACIÓN</t>
  </si>
  <si>
    <t>CLARA CLEIDER MONTERO GOMEZ</t>
  </si>
  <si>
    <t>SOPORTE TÉCNICO INFORMATICO</t>
  </si>
  <si>
    <t>Subtotal :</t>
  </si>
  <si>
    <t xml:space="preserve">DIRECCION CIENTIFICO SISMO-RESISTENTE </t>
  </si>
  <si>
    <t>BELKIS JULIANNA BAUTISTA SALVADOR</t>
  </si>
  <si>
    <t>TÉCNICO ADMINISTRATIVO</t>
  </si>
  <si>
    <t xml:space="preserve">DEPARTAMENTO DE INGENIERIA SISMO-RESISTENCIA </t>
  </si>
  <si>
    <t xml:space="preserve">ALEXANDER MENDEZ PINEDA 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</si>
  <si>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</si>
  <si>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</si>
  <si>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</si>
  <si>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</si>
  <si>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</si>
  <si>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</si>
  <si>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</si>
  <si>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</si>
  <si>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</si>
  <si>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DE INSTRUMETANCIÓN Y MONITOREO</t>
  </si>
  <si>
    <t>MARIEL TERESA RINCON BOCK</t>
  </si>
  <si>
    <t>ENC. DEPTO DE  INSTRUMETANCIÓN Y MONITOREO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</si>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</sst>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2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6" fillId="3" borderId="3" xfId="1" applyNumberFormat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64" fontId="7" fillId="0" borderId="2" xfId="1" applyFont="1" applyFill="1" applyBorder="1"/>
    <xf numFmtId="2" fontId="7" fillId="0" borderId="2" xfId="1" applyNumberFormat="1" applyFont="1" applyFill="1" applyBorder="1"/>
    <xf numFmtId="164" fontId="7" fillId="0" borderId="2" xfId="1" applyFont="1" applyFill="1" applyBorder="1" applyAlignment="1"/>
    <xf numFmtId="164" fontId="3" fillId="0" borderId="2" xfId="1" applyFont="1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164" fontId="4" fillId="0" borderId="2" xfId="1" applyFont="1" applyFill="1" applyBorder="1"/>
    <xf numFmtId="2" fontId="4" fillId="0" borderId="2" xfId="1" applyNumberFormat="1" applyFont="1" applyFill="1" applyBorder="1"/>
    <xf numFmtId="164" fontId="4" fillId="0" borderId="2" xfId="1" applyFont="1" applyFill="1" applyBorder="1" applyAlignment="1"/>
    <xf numFmtId="164" fontId="2" fillId="0" borderId="2" xfId="1" applyFont="1" applyFill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/>
    <xf numFmtId="0" fontId="7" fillId="0" borderId="2" xfId="0" applyFont="1" applyBorder="1"/>
    <xf numFmtId="2" fontId="7" fillId="0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2" fontId="4" fillId="0" borderId="2" xfId="0" applyNumberFormat="1" applyFont="1" applyBorder="1"/>
    <xf numFmtId="0" fontId="7" fillId="0" borderId="2" xfId="0" applyFont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wrapText="1"/>
    </xf>
    <xf numFmtId="164" fontId="5" fillId="4" borderId="2" xfId="1" applyFont="1" applyFill="1" applyBorder="1" applyAlignment="1">
      <alignment horizontal="center"/>
    </xf>
    <xf numFmtId="2" fontId="4" fillId="4" borderId="2" xfId="1" applyNumberFormat="1" applyFont="1" applyFill="1" applyBorder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right"/>
    </xf>
    <xf numFmtId="4" fontId="7" fillId="5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5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2" fontId="7" fillId="2" borderId="0" xfId="1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1771930</xdr:colOff>
      <xdr:row>1</xdr:row>
      <xdr:rowOff>56434</xdr:rowOff>
    </xdr:from>
    <xdr:to>
      <xdr:col>4</xdr:col>
      <xdr:colOff>609320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F0DCB5B-DCBE-40B0-B4E0-38CA0CCE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455" y="246934"/>
          <a:ext cx="1066240" cy="4996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480420</xdr:colOff>
      <xdr:row>1</xdr:row>
      <xdr:rowOff>55541</xdr:rowOff>
    </xdr:from>
    <xdr:to>
      <xdr:col>6</xdr:col>
      <xdr:colOff>112059</xdr:colOff>
      <xdr:row>3</xdr:row>
      <xdr:rowOff>168087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BCAA7832-2AAA-48C3-8CA8-3AA78985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8795" y="246041"/>
          <a:ext cx="1146114" cy="4935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76</xdr:row>
      <xdr:rowOff>97996</xdr:rowOff>
    </xdr:from>
    <xdr:to>
      <xdr:col>3</xdr:col>
      <xdr:colOff>2072090</xdr:colOff>
      <xdr:row>80</xdr:row>
      <xdr:rowOff>139325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29E48A-791D-4B9A-BACC-0F40A729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653365" y="12566221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76</xdr:row>
      <xdr:rowOff>806</xdr:rowOff>
    </xdr:from>
    <xdr:to>
      <xdr:col>6</xdr:col>
      <xdr:colOff>15640</xdr:colOff>
      <xdr:row>80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EE1AE5-9AF1-4349-9B0D-9AB6F2E7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405643" y="12469031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2FFE-5163-40C2-BBD1-171F5B679693}">
  <sheetPr>
    <pageSetUpPr fitToPage="1"/>
  </sheetPr>
  <dimension ref="B5:N90"/>
  <sheetViews>
    <sheetView showGridLines="0" tabSelected="1" topLeftCell="A17" zoomScale="136" zoomScaleNormal="136" zoomScaleSheetLayoutView="100" workbookViewId="0">
      <selection activeCell="M74" sqref="M74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7.28515625" customWidth="1"/>
    <col min="4" max="4" width="33.42578125" customWidth="1"/>
    <col min="5" max="5" width="13" customWidth="1"/>
    <col min="6" max="6" width="9.7109375" customWidth="1"/>
    <col min="7" max="7" width="11.140625" customWidth="1"/>
    <col min="12" max="12" width="11.5703125" bestFit="1" customWidth="1"/>
    <col min="13" max="13" width="13.140625" customWidth="1"/>
  </cols>
  <sheetData>
    <row r="5" spans="2:14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4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4" ht="16.5" customHeight="1" x14ac:dyDescent="0.25">
      <c r="B12" s="9"/>
      <c r="C12" s="9"/>
      <c r="D12" s="10"/>
      <c r="E12" s="6" t="s">
        <v>17</v>
      </c>
      <c r="F12" s="11"/>
      <c r="G12" s="12"/>
      <c r="H12" s="12"/>
      <c r="I12" s="12"/>
      <c r="J12" s="12"/>
      <c r="K12" s="12"/>
      <c r="L12" s="12"/>
      <c r="M12" s="12"/>
    </row>
    <row r="13" spans="2:14" ht="16.5" customHeight="1" x14ac:dyDescent="0.25">
      <c r="B13" s="13" t="s">
        <v>18</v>
      </c>
      <c r="C13" s="14"/>
      <c r="D13" s="15"/>
      <c r="E13" s="16"/>
      <c r="F13" s="17"/>
      <c r="G13" s="18"/>
      <c r="H13" s="19"/>
      <c r="I13" s="19"/>
      <c r="J13" s="19"/>
      <c r="K13" s="19"/>
      <c r="L13" s="19"/>
      <c r="M13" s="19"/>
      <c r="N13" s="20"/>
    </row>
    <row r="14" spans="2:14" ht="16.5" customHeight="1" x14ac:dyDescent="0.25">
      <c r="B14" s="21" t="s">
        <v>19</v>
      </c>
      <c r="C14" s="22" t="s">
        <v>20</v>
      </c>
      <c r="D14" s="21" t="s">
        <v>21</v>
      </c>
      <c r="E14" s="23">
        <v>16500</v>
      </c>
      <c r="F14" s="24">
        <v>0</v>
      </c>
      <c r="G14" s="25">
        <v>16500</v>
      </c>
      <c r="H14" s="25">
        <v>473.55</v>
      </c>
      <c r="I14" s="25">
        <v>2550.06</v>
      </c>
      <c r="J14" s="25">
        <v>501.6</v>
      </c>
      <c r="K14" s="24">
        <v>0</v>
      </c>
      <c r="L14" s="25">
        <v>3525.21</v>
      </c>
      <c r="M14" s="26">
        <v>12974.79</v>
      </c>
      <c r="N14" s="20"/>
    </row>
    <row r="15" spans="2:14" ht="16.5" customHeight="1" x14ac:dyDescent="0.25">
      <c r="B15" s="27" t="s">
        <v>22</v>
      </c>
      <c r="C15" s="14"/>
      <c r="D15" s="28">
        <v>1</v>
      </c>
      <c r="E15" s="29">
        <v>16500</v>
      </c>
      <c r="F15" s="30">
        <v>0</v>
      </c>
      <c r="G15" s="31">
        <v>16500</v>
      </c>
      <c r="H15" s="31">
        <v>473.55</v>
      </c>
      <c r="I15" s="31">
        <v>2550.06</v>
      </c>
      <c r="J15" s="31">
        <v>501.6</v>
      </c>
      <c r="K15" s="30">
        <v>0</v>
      </c>
      <c r="L15" s="31">
        <v>3525.21</v>
      </c>
      <c r="M15" s="32">
        <v>12974.79</v>
      </c>
      <c r="N15" s="20"/>
    </row>
    <row r="16" spans="2:14" ht="16.5" customHeight="1" x14ac:dyDescent="0.25">
      <c r="B16" s="27"/>
      <c r="C16" s="14"/>
      <c r="D16" s="28"/>
      <c r="E16" s="29"/>
      <c r="F16" s="30"/>
      <c r="G16" s="31"/>
      <c r="H16" s="31"/>
      <c r="I16" s="31"/>
      <c r="J16" s="31"/>
      <c r="K16" s="30"/>
      <c r="L16" s="31"/>
      <c r="M16" s="32"/>
      <c r="N16" s="20"/>
    </row>
    <row r="17" spans="2:14" ht="16.5" customHeight="1" x14ac:dyDescent="0.25">
      <c r="B17" s="27" t="s">
        <v>23</v>
      </c>
      <c r="C17" s="14"/>
      <c r="D17" s="28"/>
      <c r="E17" s="29"/>
      <c r="F17" s="30"/>
      <c r="G17" s="31"/>
      <c r="H17" s="31"/>
      <c r="I17" s="31"/>
      <c r="J17" s="31"/>
      <c r="K17" s="30"/>
      <c r="L17" s="31"/>
      <c r="M17" s="32"/>
      <c r="N17" s="20"/>
    </row>
    <row r="18" spans="2:14" ht="16.5" customHeight="1" x14ac:dyDescent="0.25">
      <c r="B18" s="33" t="s">
        <v>24</v>
      </c>
      <c r="C18" s="22" t="s">
        <v>25</v>
      </c>
      <c r="D18" s="21" t="s">
        <v>26</v>
      </c>
      <c r="E18" s="23">
        <v>11500</v>
      </c>
      <c r="F18" s="24">
        <v>0</v>
      </c>
      <c r="G18" s="25">
        <v>11500</v>
      </c>
      <c r="H18" s="25">
        <v>330.05</v>
      </c>
      <c r="I18" s="25">
        <v>1623.06</v>
      </c>
      <c r="J18" s="25">
        <v>349.6</v>
      </c>
      <c r="K18" s="24">
        <v>0</v>
      </c>
      <c r="L18" s="25">
        <v>2302.71</v>
      </c>
      <c r="M18" s="26">
        <v>9197.2900000000009</v>
      </c>
      <c r="N18" s="20"/>
    </row>
    <row r="19" spans="2:14" ht="16.5" customHeight="1" x14ac:dyDescent="0.25">
      <c r="B19" s="27" t="s">
        <v>22</v>
      </c>
      <c r="C19" s="14"/>
      <c r="D19" s="28">
        <v>1</v>
      </c>
      <c r="E19" s="29">
        <v>11500</v>
      </c>
      <c r="F19" s="30">
        <v>0</v>
      </c>
      <c r="G19" s="31">
        <v>11500</v>
      </c>
      <c r="H19" s="31">
        <v>330.05</v>
      </c>
      <c r="I19" s="31">
        <v>1623.06</v>
      </c>
      <c r="J19" s="31">
        <v>349.6</v>
      </c>
      <c r="K19" s="30">
        <v>0</v>
      </c>
      <c r="L19" s="31">
        <v>2302.71</v>
      </c>
      <c r="M19" s="32">
        <v>9197.2900000000009</v>
      </c>
      <c r="N19" s="20"/>
    </row>
    <row r="20" spans="2:14" ht="16.5" customHeight="1" x14ac:dyDescent="0.25">
      <c r="B20" s="14"/>
      <c r="C20" s="14"/>
      <c r="D20" s="14"/>
      <c r="E20" s="16"/>
      <c r="F20" s="17"/>
      <c r="G20" s="18"/>
      <c r="H20" s="19"/>
      <c r="I20" s="19"/>
      <c r="J20" s="19"/>
      <c r="K20" s="19"/>
      <c r="L20" s="19"/>
      <c r="M20" s="19"/>
      <c r="N20" s="20"/>
    </row>
    <row r="21" spans="2:14" ht="12" customHeight="1" x14ac:dyDescent="0.25">
      <c r="B21" s="34" t="s">
        <v>27</v>
      </c>
      <c r="C21" s="34"/>
      <c r="D21" s="35"/>
      <c r="E21" s="35"/>
      <c r="F21" s="35"/>
      <c r="G21" s="23"/>
      <c r="H21" s="36"/>
      <c r="I21" s="23"/>
      <c r="J21" s="23"/>
      <c r="K21" s="23"/>
      <c r="L21" s="23"/>
      <c r="M21" s="23"/>
    </row>
    <row r="22" spans="2:14" ht="12" customHeight="1" x14ac:dyDescent="0.25">
      <c r="B22" s="35" t="s">
        <v>28</v>
      </c>
      <c r="C22" s="22" t="s">
        <v>25</v>
      </c>
      <c r="D22" s="37" t="s">
        <v>29</v>
      </c>
      <c r="E22" s="23">
        <v>36500</v>
      </c>
      <c r="F22" s="24">
        <v>0</v>
      </c>
      <c r="G22" s="25">
        <v>36500</v>
      </c>
      <c r="H22" s="25">
        <v>1047.55</v>
      </c>
      <c r="I22" s="25">
        <v>6464.25</v>
      </c>
      <c r="J22" s="25">
        <v>1109.5999999999999</v>
      </c>
      <c r="K22" s="24">
        <v>0</v>
      </c>
      <c r="L22" s="26">
        <f>+H22+I22+J22+K22</f>
        <v>8621.4</v>
      </c>
      <c r="M22" s="23">
        <f>+G22-L22</f>
        <v>27878.6</v>
      </c>
    </row>
    <row r="23" spans="2:14" s="38" customFormat="1" ht="12" customHeight="1" x14ac:dyDescent="0.25">
      <c r="B23" s="34" t="s">
        <v>22</v>
      </c>
      <c r="C23" s="34"/>
      <c r="D23" s="34">
        <v>1</v>
      </c>
      <c r="E23" s="29">
        <f>+E22</f>
        <v>36500</v>
      </c>
      <c r="F23" s="30">
        <v>0</v>
      </c>
      <c r="G23" s="29">
        <f t="shared" ref="G23:L23" si="0">+G22</f>
        <v>36500</v>
      </c>
      <c r="H23" s="29">
        <f t="shared" si="0"/>
        <v>1047.55</v>
      </c>
      <c r="I23" s="29">
        <f t="shared" si="0"/>
        <v>6464.25</v>
      </c>
      <c r="J23" s="29">
        <f>+J22</f>
        <v>1109.5999999999999</v>
      </c>
      <c r="K23" s="30">
        <v>0</v>
      </c>
      <c r="L23" s="29">
        <f t="shared" si="0"/>
        <v>8621.4</v>
      </c>
      <c r="M23" s="29">
        <f>+G23-L23</f>
        <v>27878.6</v>
      </c>
    </row>
    <row r="24" spans="2:14" ht="12" customHeight="1" x14ac:dyDescent="0.25">
      <c r="B24" s="39"/>
      <c r="C24" s="39"/>
      <c r="D24" s="40"/>
      <c r="E24" s="39"/>
      <c r="F24" s="39"/>
      <c r="G24" s="39"/>
      <c r="H24" s="39"/>
      <c r="I24" s="39"/>
      <c r="J24" s="39"/>
      <c r="K24" s="39"/>
      <c r="L24" s="39"/>
      <c r="M24" s="39"/>
    </row>
    <row r="25" spans="2:14" s="38" customFormat="1" ht="12" customHeight="1" x14ac:dyDescent="0.25">
      <c r="B25" s="34" t="s">
        <v>30</v>
      </c>
      <c r="C25" s="34"/>
      <c r="D25" s="34"/>
      <c r="E25" s="29"/>
      <c r="F25" s="30"/>
      <c r="G25" s="31"/>
      <c r="H25" s="31"/>
      <c r="I25" s="31"/>
      <c r="J25" s="31"/>
      <c r="K25" s="30"/>
      <c r="L25" s="32"/>
      <c r="M25" s="29"/>
    </row>
    <row r="26" spans="2:14" s="38" customFormat="1" ht="12" customHeight="1" x14ac:dyDescent="0.25">
      <c r="B26" s="35" t="s">
        <v>31</v>
      </c>
      <c r="C26" s="41" t="s">
        <v>25</v>
      </c>
      <c r="D26" s="21" t="s">
        <v>32</v>
      </c>
      <c r="E26" s="23">
        <v>26500</v>
      </c>
      <c r="F26" s="24">
        <v>0</v>
      </c>
      <c r="G26" s="23">
        <v>26500</v>
      </c>
      <c r="H26" s="23">
        <v>760.55</v>
      </c>
      <c r="I26" s="25">
        <v>4431.8599999999997</v>
      </c>
      <c r="J26" s="25">
        <v>805.6</v>
      </c>
      <c r="K26" s="24">
        <v>0</v>
      </c>
      <c r="L26" s="26">
        <f>+H26+I26+J26+K26</f>
        <v>5998.01</v>
      </c>
      <c r="M26" s="23">
        <v>20501.990000000002</v>
      </c>
    </row>
    <row r="27" spans="2:14" s="38" customFormat="1" ht="12" customHeight="1" x14ac:dyDescent="0.25">
      <c r="B27" s="34" t="s">
        <v>22</v>
      </c>
      <c r="C27" s="34"/>
      <c r="D27" s="34">
        <v>1</v>
      </c>
      <c r="E27" s="29">
        <f t="shared" ref="E27:L27" si="1">+E26</f>
        <v>26500</v>
      </c>
      <c r="F27" s="30">
        <v>0</v>
      </c>
      <c r="G27" s="29">
        <f t="shared" si="1"/>
        <v>26500</v>
      </c>
      <c r="H27" s="29">
        <f t="shared" si="1"/>
        <v>760.55</v>
      </c>
      <c r="I27" s="29">
        <f t="shared" si="1"/>
        <v>4431.8599999999997</v>
      </c>
      <c r="J27" s="29">
        <f t="shared" si="1"/>
        <v>805.6</v>
      </c>
      <c r="K27" s="30">
        <v>0</v>
      </c>
      <c r="L27" s="29">
        <f t="shared" si="1"/>
        <v>5998.01</v>
      </c>
      <c r="M27" s="29">
        <f>+G27-L27</f>
        <v>20501.989999999998</v>
      </c>
    </row>
    <row r="28" spans="2:14" s="38" customFormat="1" ht="12" customHeight="1" x14ac:dyDescent="0.25">
      <c r="B28" s="34"/>
      <c r="C28" s="34"/>
      <c r="D28" s="34"/>
      <c r="E28" s="29"/>
      <c r="F28" s="30"/>
      <c r="G28" s="31"/>
      <c r="H28" s="31"/>
      <c r="I28" s="31"/>
      <c r="J28" s="31"/>
      <c r="K28" s="30"/>
      <c r="L28" s="32"/>
      <c r="M28" s="29"/>
    </row>
    <row r="29" spans="2:14" s="38" customFormat="1" ht="12" customHeight="1" x14ac:dyDescent="0.25">
      <c r="B29" s="34" t="s">
        <v>33</v>
      </c>
      <c r="C29" s="34"/>
      <c r="D29" s="34"/>
      <c r="E29" s="29"/>
      <c r="F29" s="30"/>
      <c r="G29" s="31"/>
      <c r="H29" s="31"/>
      <c r="I29" s="31"/>
      <c r="J29" s="31"/>
      <c r="K29" s="30"/>
      <c r="L29" s="32"/>
      <c r="M29" s="29"/>
    </row>
    <row r="30" spans="2:14" s="38" customFormat="1" ht="12" customHeight="1" x14ac:dyDescent="0.25">
      <c r="B30" s="35" t="s">
        <v>34</v>
      </c>
      <c r="C30" s="41" t="s">
        <v>25</v>
      </c>
      <c r="D30" s="35" t="s">
        <v>35</v>
      </c>
      <c r="E30" s="25">
        <v>22500</v>
      </c>
      <c r="F30" s="24">
        <v>0</v>
      </c>
      <c r="G30" s="25">
        <v>22500</v>
      </c>
      <c r="H30" s="25">
        <v>645.75</v>
      </c>
      <c r="I30" s="25">
        <v>3143.58</v>
      </c>
      <c r="J30" s="25">
        <v>684</v>
      </c>
      <c r="K30" s="24">
        <v>0</v>
      </c>
      <c r="L30" s="26">
        <v>4473.33</v>
      </c>
      <c r="M30" s="23">
        <v>18026.669999999998</v>
      </c>
    </row>
    <row r="31" spans="2:14" s="38" customFormat="1" ht="12" customHeight="1" x14ac:dyDescent="0.25">
      <c r="B31" s="34" t="s">
        <v>36</v>
      </c>
      <c r="C31" s="34"/>
      <c r="D31" s="34">
        <v>1</v>
      </c>
      <c r="E31" s="31">
        <v>22500</v>
      </c>
      <c r="F31" s="30">
        <v>0</v>
      </c>
      <c r="G31" s="31">
        <v>22500</v>
      </c>
      <c r="H31" s="31">
        <v>645.75</v>
      </c>
      <c r="I31" s="31">
        <v>3143.58</v>
      </c>
      <c r="J31" s="31">
        <v>684</v>
      </c>
      <c r="K31" s="30">
        <v>0</v>
      </c>
      <c r="L31" s="32">
        <v>4473.33</v>
      </c>
      <c r="M31" s="29">
        <v>18026.669999999998</v>
      </c>
    </row>
    <row r="32" spans="2:14" s="38" customFormat="1" ht="12" customHeight="1" x14ac:dyDescent="0.25">
      <c r="B32" s="34"/>
      <c r="C32" s="34"/>
      <c r="D32" s="34"/>
      <c r="E32" s="29"/>
      <c r="F32" s="30"/>
      <c r="G32" s="31"/>
      <c r="H32" s="31"/>
      <c r="I32" s="31"/>
      <c r="J32" s="31"/>
      <c r="K32" s="30"/>
      <c r="L32" s="32"/>
      <c r="M32" s="29"/>
    </row>
    <row r="33" spans="2:13" ht="12" customHeight="1" x14ac:dyDescent="0.25">
      <c r="B33" s="42" t="s">
        <v>37</v>
      </c>
      <c r="C33" s="34"/>
      <c r="D33" s="34"/>
      <c r="E33" s="43"/>
      <c r="F33" s="44"/>
      <c r="G33" s="43"/>
      <c r="H33" s="31"/>
      <c r="I33" s="31"/>
      <c r="J33" s="31"/>
      <c r="K33" s="30"/>
      <c r="L33" s="29"/>
      <c r="M33" s="29"/>
    </row>
    <row r="34" spans="2:13" ht="12" customHeight="1" x14ac:dyDescent="0.25">
      <c r="B34" s="35" t="s">
        <v>38</v>
      </c>
      <c r="C34" s="41" t="s">
        <v>25</v>
      </c>
      <c r="D34" s="21" t="s">
        <v>39</v>
      </c>
      <c r="E34" s="23">
        <v>6500</v>
      </c>
      <c r="F34" s="24">
        <v>0</v>
      </c>
      <c r="G34" s="25">
        <v>6500</v>
      </c>
      <c r="H34" s="25">
        <v>186.55</v>
      </c>
      <c r="I34" s="25">
        <v>917.38</v>
      </c>
      <c r="J34" s="25">
        <v>197.6</v>
      </c>
      <c r="K34" s="24">
        <v>0</v>
      </c>
      <c r="L34" s="26">
        <f>+H34+I34+J34+K34</f>
        <v>1301.53</v>
      </c>
      <c r="M34" s="23">
        <f>+G34-L34</f>
        <v>5198.47</v>
      </c>
    </row>
    <row r="35" spans="2:13" ht="12" customHeight="1" x14ac:dyDescent="0.25">
      <c r="B35" s="34" t="s">
        <v>40</v>
      </c>
      <c r="C35" s="34"/>
      <c r="D35" s="34">
        <v>1</v>
      </c>
      <c r="E35" s="29">
        <f t="shared" ref="E35:L35" si="2">+E34</f>
        <v>6500</v>
      </c>
      <c r="F35" s="30">
        <v>0</v>
      </c>
      <c r="G35" s="29">
        <f t="shared" si="2"/>
        <v>6500</v>
      </c>
      <c r="H35" s="29">
        <f t="shared" si="2"/>
        <v>186.55</v>
      </c>
      <c r="I35" s="29">
        <f t="shared" si="2"/>
        <v>917.38</v>
      </c>
      <c r="J35" s="29">
        <f t="shared" si="2"/>
        <v>197.6</v>
      </c>
      <c r="K35" s="30">
        <v>0</v>
      </c>
      <c r="L35" s="29">
        <f t="shared" si="2"/>
        <v>1301.53</v>
      </c>
      <c r="M35" s="29">
        <f>+G35-L35</f>
        <v>5198.47</v>
      </c>
    </row>
    <row r="36" spans="2:13" ht="12" customHeight="1" x14ac:dyDescent="0.25">
      <c r="B36" s="34"/>
      <c r="C36" s="34"/>
      <c r="D36" s="34"/>
      <c r="E36" s="43"/>
      <c r="F36" s="44"/>
      <c r="G36" s="43"/>
      <c r="H36" s="31"/>
      <c r="I36" s="31"/>
      <c r="J36" s="31"/>
      <c r="K36" s="30"/>
      <c r="L36" s="29"/>
      <c r="M36" s="29"/>
    </row>
    <row r="37" spans="2:13" ht="12" customHeight="1" x14ac:dyDescent="0.25">
      <c r="B37" s="34" t="s">
        <v>41</v>
      </c>
      <c r="C37" s="34"/>
      <c r="D37" s="34"/>
      <c r="E37" s="43"/>
      <c r="F37" s="44"/>
      <c r="G37" s="43"/>
      <c r="H37" s="31"/>
      <c r="I37" s="31"/>
      <c r="J37" s="31"/>
      <c r="K37" s="30"/>
      <c r="L37" s="29"/>
      <c r="M37" s="29"/>
    </row>
    <row r="38" spans="2:13" ht="12" customHeight="1" x14ac:dyDescent="0.25">
      <c r="B38" s="35" t="s">
        <v>42</v>
      </c>
      <c r="C38" s="41" t="s">
        <v>25</v>
      </c>
      <c r="D38" s="21" t="s">
        <v>43</v>
      </c>
      <c r="E38" s="23">
        <v>5000</v>
      </c>
      <c r="F38" s="24">
        <v>0</v>
      </c>
      <c r="G38" s="25">
        <v>5000</v>
      </c>
      <c r="H38" s="25">
        <v>143.5</v>
      </c>
      <c r="I38" s="25">
        <v>705.68</v>
      </c>
      <c r="J38" s="25">
        <v>152</v>
      </c>
      <c r="K38" s="24">
        <v>0</v>
      </c>
      <c r="L38" s="26">
        <f>+H38+I38+J38+K38</f>
        <v>1001.18</v>
      </c>
      <c r="M38" s="23">
        <f>+G38-L38</f>
        <v>3998.82</v>
      </c>
    </row>
    <row r="39" spans="2:13" ht="12" customHeight="1" x14ac:dyDescent="0.25">
      <c r="B39" s="34" t="s">
        <v>40</v>
      </c>
      <c r="C39" s="34"/>
      <c r="D39" s="34">
        <v>1</v>
      </c>
      <c r="E39" s="29">
        <f t="shared" ref="E39:L39" si="3">+E38</f>
        <v>5000</v>
      </c>
      <c r="F39" s="30">
        <v>0</v>
      </c>
      <c r="G39" s="29">
        <f t="shared" si="3"/>
        <v>5000</v>
      </c>
      <c r="H39" s="29">
        <f t="shared" si="3"/>
        <v>143.5</v>
      </c>
      <c r="I39" s="29">
        <f t="shared" si="3"/>
        <v>705.68</v>
      </c>
      <c r="J39" s="29">
        <f t="shared" si="3"/>
        <v>152</v>
      </c>
      <c r="K39" s="30">
        <v>0</v>
      </c>
      <c r="L39" s="29">
        <f t="shared" si="3"/>
        <v>1001.18</v>
      </c>
      <c r="M39" s="29">
        <f>+G39-L39</f>
        <v>3998.82</v>
      </c>
    </row>
    <row r="40" spans="2:13" ht="12" customHeight="1" x14ac:dyDescent="0.25">
      <c r="B40" s="34"/>
      <c r="C40" s="34"/>
      <c r="D40" s="34"/>
      <c r="E40" s="43"/>
      <c r="F40" s="44"/>
      <c r="G40" s="43"/>
      <c r="H40" s="31"/>
      <c r="I40" s="31"/>
      <c r="J40" s="31"/>
      <c r="K40" s="30"/>
      <c r="L40" s="29"/>
      <c r="M40" s="29"/>
    </row>
    <row r="41" spans="2:13" ht="12" customHeight="1" x14ac:dyDescent="0.25">
      <c r="B41" s="42" t="s">
        <v>44</v>
      </c>
      <c r="C41" s="34"/>
      <c r="D41" s="34"/>
      <c r="E41" s="43"/>
      <c r="F41" s="44"/>
      <c r="G41" s="43"/>
      <c r="H41" s="31"/>
      <c r="I41" s="31"/>
      <c r="J41" s="31"/>
      <c r="K41" s="30"/>
      <c r="L41" s="29"/>
      <c r="M41" s="29"/>
    </row>
    <row r="42" spans="2:13" ht="12" customHeight="1" x14ac:dyDescent="0.25">
      <c r="B42" s="35" t="s">
        <v>45</v>
      </c>
      <c r="C42" s="41" t="s">
        <v>20</v>
      </c>
      <c r="D42" s="45" t="s">
        <v>46</v>
      </c>
      <c r="E42" s="23">
        <v>11500</v>
      </c>
      <c r="F42" s="24">
        <v>0</v>
      </c>
      <c r="G42" s="25">
        <v>11500</v>
      </c>
      <c r="H42" s="25">
        <v>330.05</v>
      </c>
      <c r="I42" s="25">
        <v>1623.06</v>
      </c>
      <c r="J42" s="25">
        <v>349.6</v>
      </c>
      <c r="K42" s="24">
        <v>0</v>
      </c>
      <c r="L42" s="26">
        <f>+H42+I42+J42+K42</f>
        <v>2302.71</v>
      </c>
      <c r="M42" s="23">
        <f>+G42-L42</f>
        <v>9197.2900000000009</v>
      </c>
    </row>
    <row r="43" spans="2:13" ht="12" customHeight="1" x14ac:dyDescent="0.25">
      <c r="B43" s="34" t="s">
        <v>40</v>
      </c>
      <c r="C43" s="34"/>
      <c r="D43" s="34">
        <v>1</v>
      </c>
      <c r="E43" s="29">
        <f t="shared" ref="E43" si="4">+E42</f>
        <v>11500</v>
      </c>
      <c r="F43" s="30">
        <v>0</v>
      </c>
      <c r="G43" s="29">
        <f t="shared" ref="G43:J43" si="5">+G42</f>
        <v>11500</v>
      </c>
      <c r="H43" s="29">
        <f t="shared" si="5"/>
        <v>330.05</v>
      </c>
      <c r="I43" s="29">
        <f t="shared" si="5"/>
        <v>1623.06</v>
      </c>
      <c r="J43" s="29">
        <f t="shared" si="5"/>
        <v>349.6</v>
      </c>
      <c r="K43" s="30">
        <v>0</v>
      </c>
      <c r="L43" s="29">
        <f t="shared" ref="L43" si="6">+L42</f>
        <v>2302.71</v>
      </c>
      <c r="M43" s="29">
        <f>+G43-L43</f>
        <v>9197.2900000000009</v>
      </c>
    </row>
    <row r="44" spans="2:13" ht="12" customHeight="1" x14ac:dyDescent="0.25">
      <c r="B44" s="34"/>
      <c r="C44" s="34"/>
      <c r="D44" s="34"/>
      <c r="E44" s="43"/>
      <c r="F44" s="44"/>
      <c r="G44" s="43"/>
      <c r="H44" s="31"/>
      <c r="I44" s="31"/>
      <c r="J44" s="31"/>
      <c r="K44" s="30"/>
      <c r="L44" s="29"/>
      <c r="M44" s="29"/>
    </row>
    <row r="45" spans="2:13" ht="12" customHeight="1" x14ac:dyDescent="0.25">
      <c r="B45" s="42" t="s">
        <v>47</v>
      </c>
      <c r="C45" s="34"/>
      <c r="D45" s="34"/>
      <c r="E45" s="43"/>
      <c r="F45" s="44"/>
      <c r="G45" s="43"/>
      <c r="H45" s="31"/>
      <c r="I45" s="31"/>
      <c r="J45" s="31"/>
      <c r="K45" s="30"/>
      <c r="L45" s="29"/>
      <c r="M45" s="29"/>
    </row>
    <row r="46" spans="2:13" ht="12" customHeight="1" x14ac:dyDescent="0.25">
      <c r="B46" s="35" t="s">
        <v>48</v>
      </c>
      <c r="C46" s="41" t="s">
        <v>25</v>
      </c>
      <c r="D46" s="45" t="s">
        <v>49</v>
      </c>
      <c r="E46" s="23">
        <v>40000</v>
      </c>
      <c r="F46" s="24">
        <v>0</v>
      </c>
      <c r="G46" s="25">
        <v>40000</v>
      </c>
      <c r="H46" s="25">
        <v>1148</v>
      </c>
      <c r="I46" s="25">
        <v>9409</v>
      </c>
      <c r="J46" s="25">
        <v>1216</v>
      </c>
      <c r="K46" s="24">
        <v>0</v>
      </c>
      <c r="L46" s="26">
        <f>+H46+I46+J46+K46</f>
        <v>11773</v>
      </c>
      <c r="M46" s="23">
        <f>+G46-L46</f>
        <v>28227</v>
      </c>
    </row>
    <row r="47" spans="2:13" ht="12" customHeight="1" x14ac:dyDescent="0.25">
      <c r="B47" s="35" t="s">
        <v>50</v>
      </c>
      <c r="C47" s="41" t="s">
        <v>20</v>
      </c>
      <c r="D47" s="45" t="s">
        <v>51</v>
      </c>
      <c r="E47" s="23">
        <v>11500</v>
      </c>
      <c r="F47" s="24">
        <v>0</v>
      </c>
      <c r="G47" s="25">
        <v>11500</v>
      </c>
      <c r="H47" s="25">
        <v>330.05</v>
      </c>
      <c r="I47" s="25">
        <v>1623.06</v>
      </c>
      <c r="J47" s="25">
        <v>349.6</v>
      </c>
      <c r="K47" s="24">
        <v>0</v>
      </c>
      <c r="L47" s="26">
        <f>+H47+I47+J47+K47</f>
        <v>2302.71</v>
      </c>
      <c r="M47" s="23">
        <f>+G47-L47</f>
        <v>9197.2900000000009</v>
      </c>
    </row>
    <row r="48" spans="2:13" ht="12" customHeight="1" x14ac:dyDescent="0.25">
      <c r="B48" s="34" t="s">
        <v>40</v>
      </c>
      <c r="C48" s="34"/>
      <c r="D48" s="34">
        <v>2</v>
      </c>
      <c r="E48" s="29">
        <f>SUM(E46:E47)</f>
        <v>51500</v>
      </c>
      <c r="F48" s="30">
        <v>0</v>
      </c>
      <c r="G48" s="29">
        <f t="shared" ref="G48:M48" si="7">SUM(G46:G47)</f>
        <v>51500</v>
      </c>
      <c r="H48" s="29">
        <f t="shared" si="7"/>
        <v>1478.05</v>
      </c>
      <c r="I48" s="29">
        <f t="shared" si="7"/>
        <v>11032.06</v>
      </c>
      <c r="J48" s="29">
        <f t="shared" si="7"/>
        <v>1565.6</v>
      </c>
      <c r="K48" s="30">
        <v>0</v>
      </c>
      <c r="L48" s="29">
        <f t="shared" si="7"/>
        <v>14075.71</v>
      </c>
      <c r="M48" s="29">
        <f t="shared" si="7"/>
        <v>37424.29</v>
      </c>
    </row>
    <row r="49" spans="2:13" ht="12" customHeight="1" x14ac:dyDescent="0.25">
      <c r="B49" s="34"/>
      <c r="C49" s="34"/>
      <c r="D49" s="34"/>
      <c r="E49" s="43"/>
      <c r="F49" s="44"/>
      <c r="G49" s="43"/>
      <c r="H49" s="31"/>
      <c r="I49" s="31"/>
      <c r="J49" s="31"/>
      <c r="K49" s="30"/>
      <c r="L49" s="29"/>
      <c r="M49" s="29"/>
    </row>
    <row r="50" spans="2:13" ht="12" customHeight="1" x14ac:dyDescent="0.25">
      <c r="B50" s="34" t="s">
        <v>52</v>
      </c>
      <c r="C50" s="41"/>
      <c r="D50" s="13"/>
      <c r="E50" s="43"/>
      <c r="F50" s="44"/>
      <c r="G50" s="43"/>
      <c r="H50" s="31"/>
      <c r="I50" s="31"/>
      <c r="J50" s="31"/>
      <c r="K50" s="30"/>
      <c r="L50" s="29"/>
      <c r="M50" s="29"/>
    </row>
    <row r="51" spans="2:13" ht="12" customHeight="1" x14ac:dyDescent="0.25">
      <c r="B51" s="35" t="s">
        <v>53</v>
      </c>
      <c r="C51" s="41" t="s">
        <v>20</v>
      </c>
      <c r="D51" s="35" t="s">
        <v>54</v>
      </c>
      <c r="E51" s="23">
        <v>11500</v>
      </c>
      <c r="F51" s="24">
        <v>0</v>
      </c>
      <c r="G51" s="25">
        <v>11500</v>
      </c>
      <c r="H51" s="25">
        <v>330.05</v>
      </c>
      <c r="I51" s="25">
        <v>1623.06</v>
      </c>
      <c r="J51" s="25">
        <v>349.6</v>
      </c>
      <c r="K51" s="24">
        <v>0</v>
      </c>
      <c r="L51" s="26">
        <f>+H51+I51+J51+K51</f>
        <v>2302.71</v>
      </c>
      <c r="M51" s="23">
        <f>+G51-L51</f>
        <v>9197.2900000000009</v>
      </c>
    </row>
    <row r="52" spans="2:13" ht="12" customHeight="1" x14ac:dyDescent="0.25">
      <c r="B52" s="34" t="s">
        <v>40</v>
      </c>
      <c r="C52" s="34"/>
      <c r="D52" s="34">
        <v>1</v>
      </c>
      <c r="E52" s="29">
        <f>+E51</f>
        <v>11500</v>
      </c>
      <c r="F52" s="30">
        <v>0</v>
      </c>
      <c r="G52" s="29">
        <f t="shared" ref="G52:J52" si="8">+G51</f>
        <v>11500</v>
      </c>
      <c r="H52" s="29">
        <f t="shared" si="8"/>
        <v>330.05</v>
      </c>
      <c r="I52" s="29">
        <f t="shared" si="8"/>
        <v>1623.06</v>
      </c>
      <c r="J52" s="29">
        <f t="shared" si="8"/>
        <v>349.6</v>
      </c>
      <c r="K52" s="30">
        <v>0</v>
      </c>
      <c r="L52" s="29">
        <f t="shared" ref="L52" si="9">+L51</f>
        <v>2302.71</v>
      </c>
      <c r="M52" s="29">
        <f>+G52-L52</f>
        <v>9197.2900000000009</v>
      </c>
    </row>
    <row r="53" spans="2:13" ht="12" customHeight="1" x14ac:dyDescent="0.25">
      <c r="B53" s="34"/>
      <c r="C53" s="34"/>
      <c r="D53" s="34"/>
      <c r="E53" s="29"/>
      <c r="F53" s="30"/>
      <c r="G53" s="29"/>
      <c r="H53" s="29"/>
      <c r="I53" s="29"/>
      <c r="J53" s="29"/>
      <c r="K53" s="30"/>
      <c r="L53" s="29"/>
      <c r="M53" s="29"/>
    </row>
    <row r="54" spans="2:13" ht="12" customHeight="1" x14ac:dyDescent="0.25">
      <c r="B54" s="34" t="s">
        <v>55</v>
      </c>
      <c r="C54" s="41"/>
      <c r="D54" s="13"/>
      <c r="E54" s="43"/>
      <c r="F54" s="44"/>
      <c r="G54" s="43"/>
      <c r="H54" s="31"/>
      <c r="I54" s="31"/>
      <c r="J54" s="31"/>
      <c r="K54" s="30"/>
      <c r="L54" s="29"/>
      <c r="M54" s="29"/>
    </row>
    <row r="55" spans="2:13" ht="15" customHeight="1" x14ac:dyDescent="0.25">
      <c r="B55" s="35" t="s">
        <v>56</v>
      </c>
      <c r="C55" s="41" t="s">
        <v>25</v>
      </c>
      <c r="D55" s="35" t="s">
        <v>57</v>
      </c>
      <c r="E55" s="23">
        <v>40000</v>
      </c>
      <c r="F55" s="24">
        <v>0</v>
      </c>
      <c r="G55" s="25">
        <v>40000</v>
      </c>
      <c r="H55" s="25">
        <v>1148</v>
      </c>
      <c r="I55" s="25">
        <v>9409</v>
      </c>
      <c r="J55" s="25">
        <v>1216</v>
      </c>
      <c r="K55" s="24">
        <v>0</v>
      </c>
      <c r="L55" s="26">
        <f>+H55+I55+J55+K55</f>
        <v>11773</v>
      </c>
      <c r="M55" s="23">
        <f>+G55-L55</f>
        <v>28227</v>
      </c>
    </row>
    <row r="56" spans="2:13" ht="12" customHeight="1" x14ac:dyDescent="0.25">
      <c r="B56" s="34" t="s">
        <v>40</v>
      </c>
      <c r="C56" s="34"/>
      <c r="D56" s="46">
        <v>1</v>
      </c>
      <c r="E56" s="29">
        <f t="shared" ref="E56:L56" si="10">+E55</f>
        <v>40000</v>
      </c>
      <c r="F56" s="30">
        <v>0</v>
      </c>
      <c r="G56" s="29">
        <f t="shared" si="10"/>
        <v>40000</v>
      </c>
      <c r="H56" s="29">
        <f t="shared" si="10"/>
        <v>1148</v>
      </c>
      <c r="I56" s="29">
        <f t="shared" si="10"/>
        <v>9409</v>
      </c>
      <c r="J56" s="29">
        <f t="shared" si="10"/>
        <v>1216</v>
      </c>
      <c r="K56" s="30">
        <v>0</v>
      </c>
      <c r="L56" s="29">
        <f t="shared" si="10"/>
        <v>11773</v>
      </c>
      <c r="M56" s="29">
        <f>+G56-L56</f>
        <v>28227</v>
      </c>
    </row>
    <row r="57" spans="2:13" ht="12" customHeight="1" x14ac:dyDescent="0.25">
      <c r="B57" s="34"/>
      <c r="C57" s="34"/>
      <c r="D57" s="46"/>
      <c r="E57" s="43"/>
      <c r="F57" s="44"/>
      <c r="G57" s="43"/>
      <c r="H57" s="31"/>
      <c r="I57" s="31"/>
      <c r="J57" s="31"/>
      <c r="K57" s="30"/>
      <c r="L57" s="29"/>
      <c r="M57" s="29"/>
    </row>
    <row r="58" spans="2:13" s="51" customFormat="1" ht="15.75" customHeight="1" x14ac:dyDescent="0.2">
      <c r="B58" s="47" t="s">
        <v>58</v>
      </c>
      <c r="C58" s="48"/>
      <c r="D58" s="47">
        <f>+D56+D52+D48+D43+D39+D27+D23+D35+D31+D19+D15</f>
        <v>12</v>
      </c>
      <c r="E58" s="49">
        <f>+E56+E52+E48+E43+E39+E35+E31+E27+E23+E19+E15</f>
        <v>239500</v>
      </c>
      <c r="F58" s="50">
        <v>0</v>
      </c>
      <c r="G58" s="49">
        <f>+G56+G52+G48+G43+G39+G35+G31+G27+G23+G19+G15</f>
        <v>239500</v>
      </c>
      <c r="H58" s="49">
        <f>+H56+H52+H48+H43+H39+H35+H31+H27+H23+H19+H15</f>
        <v>6873.6500000000015</v>
      </c>
      <c r="I58" s="49">
        <f>+I56+I52+I48+I43+I39+I35+I31+I27+I23+I19+I15</f>
        <v>43523.049999999996</v>
      </c>
      <c r="J58" s="49">
        <f>+J56+J52+J48+J43+J39+J35+J31+J27+J23+J19+J15</f>
        <v>7280.8000000000011</v>
      </c>
      <c r="K58" s="50">
        <v>0</v>
      </c>
      <c r="L58" s="49">
        <f>+L56+L52+L48+L43+L39+L35+L31+L27+L23+L19+L15</f>
        <v>57677.5</v>
      </c>
      <c r="M58" s="49">
        <f>+M56+M52+M48+M43+M39+M35+M31+M27+M23+M19+M15</f>
        <v>181822.50000000003</v>
      </c>
    </row>
    <row r="68" spans="2:12" ht="15" hidden="1" customHeight="1" x14ac:dyDescent="0.25"/>
    <row r="69" spans="2:12" ht="15" hidden="1" customHeight="1" x14ac:dyDescent="0.25"/>
    <row r="71" spans="2:12" ht="14.25" customHeight="1" x14ac:dyDescent="0.25"/>
    <row r="72" spans="2:12" ht="15" hidden="1" customHeight="1" x14ac:dyDescent="0.25"/>
    <row r="76" spans="2:12" ht="0.75" customHeight="1" x14ac:dyDescent="0.25"/>
    <row r="78" spans="2:12" ht="38.25" customHeight="1" x14ac:dyDescent="0.25">
      <c r="B78" s="52"/>
      <c r="C78" s="52"/>
      <c r="D78" s="53"/>
      <c r="E78" s="54"/>
      <c r="F78" s="55"/>
      <c r="G78" s="56" t="s">
        <v>59</v>
      </c>
      <c r="H78" s="56"/>
      <c r="I78" s="56"/>
      <c r="J78" s="56"/>
      <c r="K78" s="56"/>
      <c r="L78" s="56"/>
    </row>
    <row r="79" spans="2:12" x14ac:dyDescent="0.25">
      <c r="B79" s="57" t="s">
        <v>60</v>
      </c>
      <c r="C79" s="57"/>
      <c r="D79" s="58"/>
      <c r="E79" s="59"/>
      <c r="F79" s="59"/>
      <c r="G79" s="60" t="s">
        <v>61</v>
      </c>
      <c r="H79" s="60"/>
      <c r="I79" s="60"/>
      <c r="J79" s="60"/>
      <c r="K79" s="60"/>
      <c r="L79" s="60"/>
    </row>
    <row r="80" spans="2:12" x14ac:dyDescent="0.25">
      <c r="B80" s="52" t="s">
        <v>62</v>
      </c>
      <c r="C80" s="52"/>
      <c r="D80" s="59"/>
      <c r="E80" s="59"/>
      <c r="F80" s="61"/>
      <c r="G80" s="62" t="s">
        <v>63</v>
      </c>
      <c r="H80" s="62"/>
      <c r="I80" s="62"/>
      <c r="J80" s="62"/>
      <c r="K80" s="62"/>
      <c r="L80" s="62"/>
    </row>
    <row r="84" spans="5:13" ht="30" customHeight="1" x14ac:dyDescent="0.25"/>
    <row r="88" spans="5:13" x14ac:dyDescent="0.25">
      <c r="E88" s="63"/>
      <c r="F88" s="61"/>
      <c r="G88" s="59"/>
      <c r="H88" s="64"/>
      <c r="I88" s="64"/>
      <c r="J88" s="64"/>
      <c r="K88" s="64"/>
      <c r="L88" s="64"/>
      <c r="M88" s="64"/>
    </row>
    <row r="89" spans="5:13" x14ac:dyDescent="0.25">
      <c r="E89" s="65"/>
      <c r="F89" s="2"/>
      <c r="G89" s="2"/>
      <c r="H89" s="2"/>
      <c r="I89" s="2"/>
      <c r="J89" s="2"/>
      <c r="K89" s="66"/>
      <c r="L89" s="66"/>
      <c r="M89" s="67"/>
    </row>
    <row r="90" spans="5:13" x14ac:dyDescent="0.25">
      <c r="E90" s="68" t="s">
        <v>64</v>
      </c>
      <c r="F90" s="68"/>
      <c r="G90" s="68"/>
      <c r="H90" s="68"/>
      <c r="I90" s="68"/>
      <c r="J90" s="68"/>
      <c r="K90" s="68"/>
      <c r="L90" s="68"/>
      <c r="M90" s="68"/>
    </row>
  </sheetData>
  <mergeCells count="21">
    <mergeCell ref="G78:L78"/>
    <mergeCell ref="G79:L79"/>
    <mergeCell ref="G80:L80"/>
    <mergeCell ref="H88:M88"/>
    <mergeCell ref="F89:J8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02" bottom="0.27559055118110237" header="0" footer="0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INTERINATO MARZO 2025</vt:lpstr>
      <vt:lpstr>'NOM INTERINATO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2025-04-03T15:03:51Z</dcterms:created>
  <dcterms:modified xsi:type="dcterms:W3CDTF">2025-04-03T15:04:40Z</dcterms:modified>
</cp:coreProperties>
</file>