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LUEGO DE LA IRMA DEL DIRECTOR\"/>
    </mc:Choice>
  </mc:AlternateContent>
  <xr:revisionPtr revIDLastSave="0" documentId="8_{169905BF-B046-48FA-8BE1-A67DC2095676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H74" i="1" s="1"/>
  <c r="H86" i="1" s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L74" i="1" s="1"/>
  <c r="L86" i="1" s="1"/>
  <c r="K52" i="1"/>
  <c r="K74" i="1" s="1"/>
  <c r="K86" i="1" s="1"/>
  <c r="J52" i="1"/>
  <c r="I52" i="1"/>
  <c r="H52" i="1"/>
  <c r="D52" i="1" s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I26" i="1"/>
  <c r="H26" i="1"/>
  <c r="G26" i="1"/>
  <c r="F26" i="1"/>
  <c r="E26" i="1"/>
  <c r="E74" i="1" s="1"/>
  <c r="C26" i="1"/>
  <c r="C9" i="1" s="1"/>
  <c r="B2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 s="1"/>
  <c r="C16" i="1"/>
  <c r="B16" i="1"/>
  <c r="P10" i="1"/>
  <c r="O10" i="1"/>
  <c r="N10" i="1"/>
  <c r="M10" i="1"/>
  <c r="L10" i="1"/>
  <c r="K10" i="1"/>
  <c r="J10" i="1"/>
  <c r="J74" i="1" s="1"/>
  <c r="J86" i="1" s="1"/>
  <c r="I10" i="1"/>
  <c r="I74" i="1" s="1"/>
  <c r="I86" i="1" s="1"/>
  <c r="H10" i="1"/>
  <c r="G10" i="1"/>
  <c r="F10" i="1"/>
  <c r="E10" i="1"/>
  <c r="C10" i="1"/>
  <c r="B10" i="1"/>
  <c r="B9" i="1"/>
  <c r="D74" i="1" l="1"/>
  <c r="E86" i="1"/>
  <c r="D86" i="1" s="1"/>
  <c r="D26" i="1"/>
  <c r="C74" i="1"/>
  <c r="C86" i="1" s="1"/>
  <c r="D10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<sst xmlns="http://schemas.openxmlformats.org/spreadsheetml/2006/main" count="113" uniqueCount="113">
  <si>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</si>
  <si>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</si>
  <si>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</si>
  <si>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</si>
  <si>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</si>
  <si>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</si>
  <si>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</si>
  <si>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</si>
  <si>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</si>
  <si>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</si>
  <si>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</si>
  <si>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</si>
  <si>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</si>
  <si>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</si>
  <si>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</si>
  <si>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</si>
  <si>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</si>
  <si>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</si>
  <si>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</si>
  <si>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</si>
  <si>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</si>
  <si>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</si>
  <si>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</si>
  <si>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</si>
  <si>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</si>
  <si>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</si>
  <si>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</si>
  <si>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</si>
  <si>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</si>
  <si>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</si>
  <si>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</si>
  <si>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</si>
  <si>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</si>
  <si>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</si>
  <si>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</si>
  <si>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</si>
  <si>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</si>
  <si>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</si>
  <si>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</si>
  <si>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</si>
  <si>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</si>
  <si>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</si>
  <si>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</si>
  <si>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</si>
  <si>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</si>
  <si>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</si>
  <si>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</si>
  <si>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</si>
  <si>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</si>
  <si>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</si>
  <si>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</si>
  <si>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</si>
  <si>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</si>
  <si>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</si>
  <si>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</si>
  <si>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</si>
  <si>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</si>
  <si>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</si>
  <si>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</si>
  <si>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</si>
  <si>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</si>
  <si>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</si>
  <si>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</si>
  <si>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</si>
  <si>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</si>
  <si>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</si>
  <si>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</si>
  <si>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</si>
  <si>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</si>
  <si>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</si>
  <si>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</si>
  <si>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</si>
  <si>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</si>
  <si>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</si>
  <si>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</si>
  <si>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</si>
  <si>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</si>
  <si>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</si>
  <si>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</si>
  <si>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</si>
  <si>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</si>
  <si>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</si>
  <si>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</si>
  <si>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</si>
  <si>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</si>
  <si>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</si>
  <si>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</si>
  <si>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</si>
  <si>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</si>
  <si>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</si>
  <si>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</si>
  <si>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</si>
  <si>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</si>
  <si>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</si>
  <si>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</si>
  <si>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</si>
  <si>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</si>
  <si>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</si>
  <si>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</si>
  <si>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</si>
  <si>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</si>
  <si>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</si>
  <si>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</si>
  <si>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</si>
  <si>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</si>
  <si>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</si>
  <si>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Andrés de Jesús Hernández </t>
  </si>
  <si>
    <t>Johanny Minoris Hernandez Morales</t>
  </si>
  <si>
    <t>Enc. División de Presupuesto</t>
  </si>
  <si>
    <t xml:space="preserve"> Enc.  Int. Administrativa y Financiera</t>
  </si>
  <si>
    <t xml:space="preserve"> 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</si>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</sst>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topLeftCell="A80" zoomScale="40" zoomScaleNormal="40" zoomScaleSheetLayoutView="388" workbookViewId="0">
      <selection activeCell="A95" sqref="A95"/>
    </sheetView>
  </sheetViews>
  <sheetFormatPr baseColWidth="10" defaultColWidth="9.140625" defaultRowHeight="34.5" x14ac:dyDescent="0.55000000000000004"/>
  <cols>
    <col min="1" max="1" width="89.42578125" style="7" customWidth="1"/>
    <col min="2" max="2" width="43.5703125" style="7" customWidth="1"/>
    <col min="3" max="3" width="44.85546875" style="7" customWidth="1"/>
    <col min="4" max="4" width="42.42578125" style="7" bestFit="1" customWidth="1"/>
    <col min="5" max="5" width="36.7109375" style="7" customWidth="1"/>
    <col min="6" max="6" width="35.85546875" style="7" customWidth="1"/>
    <col min="7" max="7" width="35.42578125" style="7" customWidth="1"/>
    <col min="8" max="8" width="35.7109375" style="7" customWidth="1"/>
    <col min="9" max="9" width="36" style="7" customWidth="1"/>
    <col min="10" max="10" width="35.7109375" style="7" customWidth="1"/>
    <col min="11" max="11" width="37.7109375" style="7" customWidth="1"/>
    <col min="12" max="12" width="35.7109375" style="7" customWidth="1"/>
    <col min="13" max="13" width="36.140625" style="7" customWidth="1"/>
    <col min="14" max="14" width="39.85546875" style="7" customWidth="1"/>
    <col min="15" max="15" width="34.42578125" style="7" customWidth="1"/>
    <col min="16" max="16" width="38" style="9" customWidth="1"/>
    <col min="17" max="17" width="10.28515625" style="2" customWidth="1"/>
    <col min="18" max="18" width="96.7109375" style="2" bestFit="1" customWidth="1"/>
    <col min="19" max="19" width="9.140625" style="2"/>
    <col min="20" max="20" width="6" style="2" bestFit="1" customWidth="1"/>
    <col min="21" max="27" width="6" bestFit="1" customWidth="1"/>
    <col min="28" max="29" width="7" bestFit="1" customWidth="1"/>
  </cols>
  <sheetData>
    <row r="1" spans="1:29" ht="46.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" t="s">
        <v>1</v>
      </c>
      <c r="S1" s="4"/>
      <c r="T1" s="4"/>
      <c r="U1" s="4"/>
      <c r="V1" s="4"/>
      <c r="W1" s="4"/>
    </row>
    <row r="2" spans="1:29" ht="46.5" x14ac:dyDescent="0.7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5" t="s">
        <v>3</v>
      </c>
      <c r="S2" s="4"/>
      <c r="T2" s="4"/>
      <c r="U2" s="4"/>
      <c r="V2" s="4"/>
      <c r="W2" s="4"/>
    </row>
    <row r="3" spans="1:29" ht="46.5" x14ac:dyDescent="0.7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5" t="s">
        <v>5</v>
      </c>
      <c r="S3" s="4"/>
      <c r="T3" s="4"/>
      <c r="U3" s="4"/>
      <c r="V3" s="4"/>
      <c r="W3" s="4"/>
    </row>
    <row r="4" spans="1:29" ht="46.5" x14ac:dyDescent="0.7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5" t="s">
        <v>7</v>
      </c>
      <c r="S4" s="4"/>
      <c r="T4" s="4"/>
      <c r="U4" s="4"/>
      <c r="V4" s="4"/>
      <c r="W4" s="4"/>
    </row>
    <row r="5" spans="1:29" ht="46.5" x14ac:dyDescent="0.7">
      <c r="A5" s="6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R5" s="5" t="s">
        <v>9</v>
      </c>
      <c r="S5" s="4"/>
      <c r="T5" s="4"/>
      <c r="U5" s="4"/>
      <c r="V5" s="4"/>
      <c r="W5" s="4"/>
    </row>
    <row r="6" spans="1:29" ht="38.25" customHeight="1" x14ac:dyDescent="0.7">
      <c r="L6" s="8"/>
      <c r="R6" s="5" t="s">
        <v>10</v>
      </c>
      <c r="S6" s="4"/>
      <c r="T6" s="4"/>
      <c r="U6" s="4"/>
      <c r="V6" s="4"/>
      <c r="W6" s="4"/>
    </row>
    <row r="7" spans="1:29" ht="108" x14ac:dyDescent="0.3">
      <c r="A7" s="10" t="s">
        <v>11</v>
      </c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20</v>
      </c>
      <c r="K7" s="11" t="s">
        <v>21</v>
      </c>
      <c r="L7" s="11" t="s">
        <v>22</v>
      </c>
      <c r="M7" s="11" t="s">
        <v>23</v>
      </c>
      <c r="N7" s="11" t="s">
        <v>24</v>
      </c>
      <c r="O7" s="11" t="s">
        <v>25</v>
      </c>
      <c r="P7" s="12" t="s">
        <v>26</v>
      </c>
      <c r="AB7" s="13"/>
      <c r="AC7" s="13"/>
    </row>
    <row r="8" spans="1:29" ht="36" x14ac:dyDescent="0.3">
      <c r="A8" s="14"/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T8" s="17"/>
      <c r="U8" s="18"/>
      <c r="V8" s="18"/>
      <c r="W8" s="18"/>
      <c r="X8" s="18"/>
      <c r="Y8" s="18"/>
      <c r="Z8" s="18"/>
      <c r="AA8" s="18"/>
      <c r="AB8" s="18"/>
      <c r="AC8" s="18"/>
    </row>
    <row r="9" spans="1:29" ht="36" x14ac:dyDescent="0.3">
      <c r="A9" s="19" t="s">
        <v>27</v>
      </c>
      <c r="B9" s="20">
        <f>+B10+B16+B26+B52</f>
        <v>280480234</v>
      </c>
      <c r="C9" s="20">
        <f>+C10+C16+C26+C52</f>
        <v>280480234</v>
      </c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T9" s="24"/>
      <c r="U9" s="25"/>
      <c r="V9" s="25"/>
      <c r="W9" s="25"/>
      <c r="X9" s="25"/>
      <c r="Y9" s="25"/>
      <c r="Z9" s="25"/>
      <c r="AA9" s="25"/>
      <c r="AB9" s="25"/>
      <c r="AC9" s="25"/>
    </row>
    <row r="10" spans="1:29" ht="72" x14ac:dyDescent="0.55000000000000004">
      <c r="A10" s="19" t="s">
        <v>28</v>
      </c>
      <c r="B10" s="26">
        <f>+B11+B12+B13+B14+B15</f>
        <v>245681984</v>
      </c>
      <c r="C10" s="26">
        <f>+C11+C12+C13+C14+C15</f>
        <v>245681984</v>
      </c>
      <c r="D10" s="26">
        <f>SUM(E10:P10)</f>
        <v>47643972.369999997</v>
      </c>
      <c r="E10" s="27">
        <f>+E11+E12+E13+E14+E15</f>
        <v>15865938.789999999</v>
      </c>
      <c r="F10" s="28">
        <f>F11+F12+F13+F14+F15</f>
        <v>15929403.289999999</v>
      </c>
      <c r="G10" s="29">
        <f>G11+G12+G15</f>
        <v>15848630.289999999</v>
      </c>
      <c r="H10" s="29">
        <f>H11+H12+H13+H14+H15</f>
        <v>0</v>
      </c>
      <c r="I10" s="30">
        <f>+I11+I12+I13+I14+I15</f>
        <v>0</v>
      </c>
      <c r="J10" s="30">
        <f>J11+J12+J13+J14+J15</f>
        <v>0</v>
      </c>
      <c r="K10" s="30">
        <f>SUM(K11:K15)</f>
        <v>0</v>
      </c>
      <c r="L10" s="30">
        <f>SUM(L11:L15)</f>
        <v>0</v>
      </c>
      <c r="M10" s="30">
        <f t="shared" ref="M10:P10" si="0">SUM(M11:M15)</f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T10" s="31"/>
    </row>
    <row r="11" spans="1:29" ht="36" x14ac:dyDescent="0.55000000000000004">
      <c r="A11" s="32" t="s">
        <v>29</v>
      </c>
      <c r="B11" s="33">
        <v>187087204</v>
      </c>
      <c r="C11" s="33">
        <v>186551204</v>
      </c>
      <c r="D11" s="33"/>
      <c r="E11" s="34">
        <v>13544500</v>
      </c>
      <c r="F11" s="34">
        <v>13599500</v>
      </c>
      <c r="G11" s="34">
        <v>13529500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</row>
    <row r="12" spans="1:29" ht="36" x14ac:dyDescent="0.55000000000000004">
      <c r="A12" s="32" t="s">
        <v>30</v>
      </c>
      <c r="B12" s="33">
        <v>32656000</v>
      </c>
      <c r="C12" s="33">
        <v>32992000</v>
      </c>
      <c r="D12" s="33"/>
      <c r="E12" s="34">
        <v>266000</v>
      </c>
      <c r="F12" s="34">
        <v>266000</v>
      </c>
      <c r="G12" s="34">
        <v>266000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</row>
    <row r="13" spans="1:29" ht="72" x14ac:dyDescent="0.55000000000000004">
      <c r="A13" s="32" t="s">
        <v>31</v>
      </c>
      <c r="B13" s="33">
        <v>0</v>
      </c>
      <c r="C13" s="33">
        <v>0</v>
      </c>
      <c r="D13" s="33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</row>
    <row r="14" spans="1:29" ht="72" x14ac:dyDescent="0.55000000000000004">
      <c r="A14" s="32" t="s">
        <v>32</v>
      </c>
      <c r="B14" s="33">
        <v>0</v>
      </c>
      <c r="C14" s="33">
        <v>200000</v>
      </c>
      <c r="D14" s="33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</row>
    <row r="15" spans="1:29" ht="72" x14ac:dyDescent="0.55000000000000004">
      <c r="A15" s="32" t="s">
        <v>33</v>
      </c>
      <c r="B15" s="33">
        <v>25938780</v>
      </c>
      <c r="C15" s="33">
        <v>25938780</v>
      </c>
      <c r="D15" s="33"/>
      <c r="E15" s="35">
        <v>2055438.79</v>
      </c>
      <c r="F15" s="35">
        <v>2063903.29</v>
      </c>
      <c r="G15" s="35">
        <v>2053130.29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</row>
    <row r="16" spans="1:29" ht="36" x14ac:dyDescent="0.55000000000000004">
      <c r="A16" s="19" t="s">
        <v>34</v>
      </c>
      <c r="B16" s="26">
        <f>+B17+B18+B19+B20+B21+B22+B23+B24+B25</f>
        <v>24008250</v>
      </c>
      <c r="C16" s="26">
        <f>+C17+C18+C19+C20+C21+C22+C23+C24+C25</f>
        <v>24308250</v>
      </c>
      <c r="D16" s="26">
        <f>SUM(E16:P16)</f>
        <v>3493921.07</v>
      </c>
      <c r="E16" s="27">
        <f>E17+E18+E19+E20+E21+E22+E23+E24+E25</f>
        <v>1162480</v>
      </c>
      <c r="F16" s="36">
        <f>F17+F18+F19+F20+F21+F22+F23+F24+F25</f>
        <v>239353.4</v>
      </c>
      <c r="G16" s="36">
        <f>G17+G18+G19+G20+G21+G22+G23+G24+G25</f>
        <v>2092087.67</v>
      </c>
      <c r="H16" s="30">
        <f>H17+H18+H19+H20+H21+H22+H23+H24+H25</f>
        <v>0</v>
      </c>
      <c r="I16" s="37">
        <f>+I17+I18+I19+I20+I21+I22+I23+I24+I25</f>
        <v>0</v>
      </c>
      <c r="J16" s="37">
        <f>J17+J18+J19+J20+J21+J22+J23+J24+J25</f>
        <v>0</v>
      </c>
      <c r="K16" s="37">
        <f>SUM(K17:K25)</f>
        <v>0</v>
      </c>
      <c r="L16" s="37">
        <f t="shared" ref="L16:P16" si="1">SUM(L17:L25)</f>
        <v>0</v>
      </c>
      <c r="M16" s="37">
        <f t="shared" si="1"/>
        <v>0</v>
      </c>
      <c r="N16" s="37">
        <f t="shared" si="1"/>
        <v>0</v>
      </c>
      <c r="O16" s="37">
        <f t="shared" si="1"/>
        <v>0</v>
      </c>
      <c r="P16" s="37">
        <f t="shared" si="1"/>
        <v>0</v>
      </c>
    </row>
    <row r="17" spans="1:16" ht="36" x14ac:dyDescent="0.55000000000000004">
      <c r="A17" s="32" t="s">
        <v>35</v>
      </c>
      <c r="B17" s="33">
        <v>5350000</v>
      </c>
      <c r="C17" s="33">
        <v>5350000</v>
      </c>
      <c r="D17" s="33"/>
      <c r="E17" s="34">
        <v>305240.18</v>
      </c>
      <c r="F17" s="34">
        <v>103404.68</v>
      </c>
      <c r="G17" s="34">
        <v>428332.6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</row>
    <row r="18" spans="1:16" ht="72" x14ac:dyDescent="0.55000000000000004">
      <c r="A18" s="32" t="s">
        <v>36</v>
      </c>
      <c r="B18" s="33">
        <v>150000</v>
      </c>
      <c r="C18" s="33">
        <v>280000</v>
      </c>
      <c r="D18" s="33"/>
      <c r="E18" s="34">
        <v>0</v>
      </c>
      <c r="F18" s="34">
        <v>0</v>
      </c>
      <c r="G18" s="34">
        <v>41300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</row>
    <row r="19" spans="1:16" ht="36" x14ac:dyDescent="0.55000000000000004">
      <c r="A19" s="32" t="s">
        <v>37</v>
      </c>
      <c r="B19" s="33">
        <v>2300000</v>
      </c>
      <c r="C19" s="33">
        <v>1600000</v>
      </c>
      <c r="D19" s="33"/>
      <c r="E19" s="34">
        <v>92800</v>
      </c>
      <c r="F19" s="34">
        <v>54300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ht="36" x14ac:dyDescent="0.55000000000000004">
      <c r="A20" s="32" t="s">
        <v>38</v>
      </c>
      <c r="B20" s="33">
        <v>20000</v>
      </c>
      <c r="C20" s="33">
        <v>20000</v>
      </c>
      <c r="D20" s="33"/>
      <c r="E20" s="34"/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</row>
    <row r="21" spans="1:16" ht="36" x14ac:dyDescent="0.55000000000000004">
      <c r="A21" s="32" t="s">
        <v>39</v>
      </c>
      <c r="B21" s="33">
        <v>4489250</v>
      </c>
      <c r="C21" s="33">
        <v>6789250</v>
      </c>
      <c r="D21" s="33"/>
      <c r="E21" s="34">
        <v>714407.82</v>
      </c>
      <c r="F21" s="34">
        <v>0</v>
      </c>
      <c r="G21" s="34">
        <v>497694.96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ht="36" x14ac:dyDescent="0.55000000000000004">
      <c r="A22" s="32" t="s">
        <v>40</v>
      </c>
      <c r="B22" s="33">
        <v>4150000</v>
      </c>
      <c r="C22" s="33">
        <v>4150000</v>
      </c>
      <c r="D22" s="33"/>
      <c r="E22" s="34">
        <v>0</v>
      </c>
      <c r="F22" s="34">
        <v>0</v>
      </c>
      <c r="G22" s="34">
        <v>716183.63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ht="144" x14ac:dyDescent="0.55000000000000004">
      <c r="A23" s="32" t="s">
        <v>41</v>
      </c>
      <c r="B23" s="33">
        <v>4459000</v>
      </c>
      <c r="C23" s="33">
        <v>2629000</v>
      </c>
      <c r="D23" s="33"/>
      <c r="E23" s="34">
        <v>0</v>
      </c>
      <c r="F23" s="34">
        <v>81648.72</v>
      </c>
      <c r="G23" s="34">
        <v>116923.98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ht="108" x14ac:dyDescent="0.55000000000000004">
      <c r="A24" s="32" t="s">
        <v>42</v>
      </c>
      <c r="B24" s="33">
        <v>2490000</v>
      </c>
      <c r="C24" s="33">
        <v>2890000</v>
      </c>
      <c r="D24" s="33"/>
      <c r="E24" s="34">
        <v>0</v>
      </c>
      <c r="F24" s="34">
        <v>0</v>
      </c>
      <c r="G24" s="34">
        <v>217442.3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ht="72" x14ac:dyDescent="0.55000000000000004">
      <c r="A25" s="32" t="s">
        <v>43</v>
      </c>
      <c r="B25" s="33">
        <v>600000</v>
      </c>
      <c r="C25" s="33">
        <v>600000</v>
      </c>
      <c r="D25" s="33"/>
      <c r="E25" s="34">
        <v>50032</v>
      </c>
      <c r="F25" s="34">
        <v>0</v>
      </c>
      <c r="G25" s="34">
        <v>74210.2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ht="36" x14ac:dyDescent="0.55000000000000004">
      <c r="A26" s="19" t="s">
        <v>44</v>
      </c>
      <c r="B26" s="26">
        <f>+B27+B28+B29+B30+B31+B32+B33+B34+B35</f>
        <v>9790000</v>
      </c>
      <c r="C26" s="26">
        <f>+C27+C28+C29+C30+C31+C32+C33+C34+C35</f>
        <v>9490000</v>
      </c>
      <c r="D26" s="26">
        <f>SUM(E26:P26)</f>
        <v>1502283.17</v>
      </c>
      <c r="E26" s="38">
        <f>SUM(E27:E35)</f>
        <v>0</v>
      </c>
      <c r="F26" s="38">
        <f>SUM(F27:F35)</f>
        <v>113014.99</v>
      </c>
      <c r="G26" s="39">
        <f t="shared" ref="G26:J26" si="2">SUM(G27:G35)</f>
        <v>1389268.18</v>
      </c>
      <c r="H26" s="38">
        <f t="shared" si="2"/>
        <v>0</v>
      </c>
      <c r="I26" s="38">
        <f t="shared" si="2"/>
        <v>0</v>
      </c>
      <c r="J26" s="38">
        <f t="shared" si="2"/>
        <v>0</v>
      </c>
      <c r="K26" s="38">
        <f>SUM(K27:K35)</f>
        <v>0</v>
      </c>
      <c r="L26" s="38">
        <f t="shared" ref="L26:P26" si="3">SUM(L27:L35)</f>
        <v>0</v>
      </c>
      <c r="M26" s="38">
        <f t="shared" si="3"/>
        <v>0</v>
      </c>
      <c r="N26" s="38">
        <f t="shared" si="3"/>
        <v>0</v>
      </c>
      <c r="O26" s="38">
        <f t="shared" si="3"/>
        <v>0</v>
      </c>
      <c r="P26" s="38">
        <f t="shared" si="3"/>
        <v>0</v>
      </c>
    </row>
    <row r="27" spans="1:16" ht="72" x14ac:dyDescent="0.55000000000000004">
      <c r="A27" s="32" t="s">
        <v>45</v>
      </c>
      <c r="B27" s="33">
        <v>360000</v>
      </c>
      <c r="C27" s="33">
        <v>360000</v>
      </c>
      <c r="D27" s="33"/>
      <c r="E27" s="34">
        <v>0</v>
      </c>
      <c r="F27" s="34">
        <v>113014.99</v>
      </c>
      <c r="G27" s="34">
        <v>15930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ht="36" x14ac:dyDescent="0.55000000000000004">
      <c r="A28" s="32" t="s">
        <v>46</v>
      </c>
      <c r="B28" s="33">
        <v>550000</v>
      </c>
      <c r="C28" s="33">
        <v>250000</v>
      </c>
      <c r="D28" s="33"/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ht="72" x14ac:dyDescent="0.55000000000000004">
      <c r="A29" s="32" t="s">
        <v>47</v>
      </c>
      <c r="B29" s="33">
        <v>300000</v>
      </c>
      <c r="C29" s="33">
        <v>300000</v>
      </c>
      <c r="D29" s="33"/>
      <c r="E29" s="34">
        <v>0</v>
      </c>
      <c r="F29" s="34">
        <v>0</v>
      </c>
      <c r="G29" s="34">
        <v>74930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ht="36" x14ac:dyDescent="0.55000000000000004">
      <c r="A30" s="32" t="s">
        <v>48</v>
      </c>
      <c r="B30" s="33">
        <v>40000</v>
      </c>
      <c r="C30" s="33">
        <v>40000</v>
      </c>
      <c r="D30" s="33"/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72" x14ac:dyDescent="0.55000000000000004">
      <c r="A31" s="32" t="s">
        <v>49</v>
      </c>
      <c r="B31" s="33">
        <v>10000</v>
      </c>
      <c r="C31" s="33">
        <v>10000</v>
      </c>
      <c r="D31" s="33"/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72" x14ac:dyDescent="0.55000000000000004">
      <c r="A32" s="32" t="s">
        <v>50</v>
      </c>
      <c r="B32" s="33">
        <v>0</v>
      </c>
      <c r="C32" s="33">
        <v>0</v>
      </c>
      <c r="D32" s="33"/>
      <c r="E32" s="34">
        <v>0</v>
      </c>
      <c r="F32" s="34">
        <v>0</v>
      </c>
      <c r="G32" s="34">
        <v>128208.18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20" ht="72" x14ac:dyDescent="0.55000000000000004">
      <c r="A33" s="32" t="s">
        <v>51</v>
      </c>
      <c r="B33" s="33">
        <v>6880000</v>
      </c>
      <c r="C33" s="33">
        <v>6880000</v>
      </c>
      <c r="D33" s="33"/>
      <c r="E33" s="34">
        <v>0</v>
      </c>
      <c r="F33" s="34">
        <v>0</v>
      </c>
      <c r="G33" s="34">
        <v>1115200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20" ht="108" x14ac:dyDescent="0.55000000000000004">
      <c r="A34" s="32" t="s">
        <v>52</v>
      </c>
      <c r="B34" s="33">
        <v>0</v>
      </c>
      <c r="C34" s="33">
        <v>0</v>
      </c>
      <c r="D34" s="33"/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20" ht="36" x14ac:dyDescent="0.55000000000000004">
      <c r="A35" s="32" t="s">
        <v>53</v>
      </c>
      <c r="B35" s="33">
        <v>1650000</v>
      </c>
      <c r="C35" s="33">
        <v>1650000</v>
      </c>
      <c r="D35" s="33"/>
      <c r="E35" s="34">
        <v>0</v>
      </c>
      <c r="F35" s="34">
        <v>0</v>
      </c>
      <c r="G35" s="34">
        <v>55000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</row>
    <row r="36" spans="1:20" ht="36" x14ac:dyDescent="0.55000000000000004">
      <c r="A36" s="19" t="s">
        <v>54</v>
      </c>
      <c r="B36" s="26">
        <f>+B37+B38+B39+B40+B41+B42+B43+B44+B45+B46+B47+B48+B49+B50+B51</f>
        <v>0</v>
      </c>
      <c r="C36" s="26">
        <v>0</v>
      </c>
      <c r="D36" s="26">
        <f>SUM(E36:P36)</f>
        <v>0</v>
      </c>
      <c r="E36" s="38">
        <f>SUM(E37:E43)</f>
        <v>0</v>
      </c>
      <c r="F36" s="38">
        <f t="shared" ref="F36:J36" si="4">SUM(F37:F43)</f>
        <v>0</v>
      </c>
      <c r="G36" s="38">
        <f t="shared" si="4"/>
        <v>0</v>
      </c>
      <c r="H36" s="38">
        <f t="shared" si="4"/>
        <v>0</v>
      </c>
      <c r="I36" s="38">
        <f t="shared" si="4"/>
        <v>0</v>
      </c>
      <c r="J36" s="38">
        <f t="shared" si="4"/>
        <v>0</v>
      </c>
      <c r="K36" s="38">
        <f>SUM(K37:K43)</f>
        <v>0</v>
      </c>
      <c r="L36" s="38">
        <f t="shared" ref="L36:P36" si="5">SUM(L37:L43)</f>
        <v>0</v>
      </c>
      <c r="M36" s="38">
        <f t="shared" si="5"/>
        <v>0</v>
      </c>
      <c r="N36" s="38">
        <f t="shared" si="5"/>
        <v>0</v>
      </c>
      <c r="O36" s="38">
        <f t="shared" si="5"/>
        <v>0</v>
      </c>
      <c r="P36" s="38">
        <f t="shared" si="5"/>
        <v>0</v>
      </c>
    </row>
    <row r="37" spans="1:20" ht="72" x14ac:dyDescent="0.55000000000000004">
      <c r="A37" s="32" t="s">
        <v>55</v>
      </c>
      <c r="B37" s="33">
        <v>0</v>
      </c>
      <c r="C37" s="33">
        <v>0</v>
      </c>
      <c r="D37" s="33">
        <f t="shared" ref="D37:D66" si="6">SUM(E37:P37)</f>
        <v>0</v>
      </c>
      <c r="E37" s="34">
        <v>0</v>
      </c>
      <c r="F37" s="40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3">
        <v>0</v>
      </c>
    </row>
    <row r="38" spans="1:20" ht="72" x14ac:dyDescent="0.55000000000000004">
      <c r="A38" s="32" t="s">
        <v>56</v>
      </c>
      <c r="B38" s="33">
        <v>0</v>
      </c>
      <c r="C38" s="33">
        <v>0</v>
      </c>
      <c r="D38" s="33">
        <f t="shared" si="6"/>
        <v>0</v>
      </c>
      <c r="E38" s="34">
        <v>0</v>
      </c>
      <c r="F38" s="40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v>0</v>
      </c>
      <c r="M38" s="42">
        <v>0</v>
      </c>
      <c r="N38" s="42">
        <v>0</v>
      </c>
      <c r="O38" s="42">
        <v>0</v>
      </c>
      <c r="P38" s="43">
        <v>0</v>
      </c>
    </row>
    <row r="39" spans="1:20" ht="72" x14ac:dyDescent="0.55000000000000004">
      <c r="A39" s="32" t="s">
        <v>57</v>
      </c>
      <c r="B39" s="33">
        <v>0</v>
      </c>
      <c r="C39" s="33">
        <v>0</v>
      </c>
      <c r="D39" s="33">
        <f t="shared" si="6"/>
        <v>0</v>
      </c>
      <c r="E39" s="34">
        <v>0</v>
      </c>
      <c r="F39" s="40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2">
        <v>0</v>
      </c>
      <c r="M39" s="42">
        <v>0</v>
      </c>
      <c r="N39" s="42">
        <v>0</v>
      </c>
      <c r="O39" s="42">
        <v>0</v>
      </c>
      <c r="P39" s="43">
        <v>0</v>
      </c>
    </row>
    <row r="40" spans="1:20" ht="108" x14ac:dyDescent="0.55000000000000004">
      <c r="A40" s="32" t="s">
        <v>58</v>
      </c>
      <c r="B40" s="33">
        <v>0</v>
      </c>
      <c r="C40" s="33">
        <v>0</v>
      </c>
      <c r="D40" s="33">
        <f t="shared" si="6"/>
        <v>0</v>
      </c>
      <c r="E40" s="34">
        <v>0</v>
      </c>
      <c r="F40" s="40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2">
        <v>0</v>
      </c>
      <c r="M40" s="42">
        <v>0</v>
      </c>
      <c r="N40" s="42">
        <v>0</v>
      </c>
      <c r="O40" s="42">
        <v>0</v>
      </c>
      <c r="P40" s="43">
        <v>0</v>
      </c>
    </row>
    <row r="41" spans="1:20" ht="108" x14ac:dyDescent="0.55000000000000004">
      <c r="A41" s="32" t="s">
        <v>59</v>
      </c>
      <c r="B41" s="33">
        <v>0</v>
      </c>
      <c r="C41" s="33">
        <v>0</v>
      </c>
      <c r="D41" s="33">
        <f t="shared" si="6"/>
        <v>0</v>
      </c>
      <c r="E41" s="34">
        <v>0</v>
      </c>
      <c r="F41" s="40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2">
        <v>0</v>
      </c>
      <c r="M41" s="42">
        <v>0</v>
      </c>
      <c r="N41" s="42">
        <v>0</v>
      </c>
      <c r="O41" s="42">
        <v>0</v>
      </c>
      <c r="P41" s="43">
        <v>0</v>
      </c>
    </row>
    <row r="42" spans="1:20" ht="72" x14ac:dyDescent="0.55000000000000004">
      <c r="A42" s="32" t="s">
        <v>60</v>
      </c>
      <c r="B42" s="33">
        <v>0</v>
      </c>
      <c r="C42" s="33">
        <v>0</v>
      </c>
      <c r="D42" s="33">
        <f t="shared" si="6"/>
        <v>0</v>
      </c>
      <c r="E42" s="34">
        <v>0</v>
      </c>
      <c r="F42" s="40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3">
        <v>0</v>
      </c>
    </row>
    <row r="43" spans="1:20" ht="72" x14ac:dyDescent="0.55000000000000004">
      <c r="A43" s="32" t="s">
        <v>61</v>
      </c>
      <c r="B43" s="33">
        <v>0</v>
      </c>
      <c r="C43" s="33">
        <v>0</v>
      </c>
      <c r="D43" s="33">
        <f t="shared" si="6"/>
        <v>0</v>
      </c>
      <c r="E43" s="34">
        <v>0</v>
      </c>
      <c r="F43" s="40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v>0</v>
      </c>
      <c r="M43" s="42">
        <v>0</v>
      </c>
      <c r="N43" s="42">
        <v>0</v>
      </c>
      <c r="O43" s="42">
        <v>0</v>
      </c>
      <c r="P43" s="43">
        <v>0</v>
      </c>
    </row>
    <row r="44" spans="1:20" s="45" customFormat="1" ht="36" x14ac:dyDescent="0.55000000000000004">
      <c r="A44" s="19" t="s">
        <v>62</v>
      </c>
      <c r="B44" s="26">
        <v>0</v>
      </c>
      <c r="C44" s="26">
        <v>0</v>
      </c>
      <c r="D44" s="26">
        <f>SUM(E44:P44)</f>
        <v>7657.02</v>
      </c>
      <c r="E44" s="38">
        <f>SUM(E45:E51)</f>
        <v>0</v>
      </c>
      <c r="F44" s="38">
        <f t="shared" ref="F44:J44" si="7">SUM(F45:F51)</f>
        <v>0</v>
      </c>
      <c r="G44" s="38">
        <f t="shared" si="7"/>
        <v>7657.02</v>
      </c>
      <c r="H44" s="38">
        <f t="shared" si="7"/>
        <v>0</v>
      </c>
      <c r="I44" s="38">
        <f t="shared" si="7"/>
        <v>0</v>
      </c>
      <c r="J44" s="38">
        <f t="shared" si="7"/>
        <v>0</v>
      </c>
      <c r="K44" s="38">
        <f>SUM(K45:K51)</f>
        <v>0</v>
      </c>
      <c r="L44" s="38">
        <f t="shared" ref="L44:P44" si="8">SUM(L45:L51)</f>
        <v>0</v>
      </c>
      <c r="M44" s="38">
        <f t="shared" si="8"/>
        <v>0</v>
      </c>
      <c r="N44" s="38">
        <f t="shared" si="8"/>
        <v>0</v>
      </c>
      <c r="O44" s="38">
        <f t="shared" si="8"/>
        <v>0</v>
      </c>
      <c r="P44" s="38">
        <f t="shared" si="8"/>
        <v>0</v>
      </c>
      <c r="Q44" s="44"/>
      <c r="R44" s="44"/>
      <c r="S44" s="44"/>
      <c r="T44" s="44"/>
    </row>
    <row r="45" spans="1:20" ht="72" x14ac:dyDescent="0.55000000000000004">
      <c r="A45" s="32" t="s">
        <v>63</v>
      </c>
      <c r="B45" s="33">
        <v>0</v>
      </c>
      <c r="C45" s="33">
        <v>0</v>
      </c>
      <c r="D45" s="33">
        <f t="shared" si="6"/>
        <v>0</v>
      </c>
      <c r="E45" s="34">
        <v>0</v>
      </c>
      <c r="F45" s="40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2">
        <v>0</v>
      </c>
      <c r="M45" s="42">
        <v>0</v>
      </c>
      <c r="N45" s="42">
        <v>0</v>
      </c>
      <c r="O45" s="42">
        <v>0</v>
      </c>
      <c r="P45" s="43">
        <v>0</v>
      </c>
    </row>
    <row r="46" spans="1:20" ht="72" x14ac:dyDescent="0.55000000000000004">
      <c r="A46" s="32" t="s">
        <v>64</v>
      </c>
      <c r="B46" s="33">
        <v>0</v>
      </c>
      <c r="C46" s="33">
        <v>0</v>
      </c>
      <c r="D46" s="33">
        <f t="shared" si="6"/>
        <v>0</v>
      </c>
      <c r="E46" s="34">
        <v>0</v>
      </c>
      <c r="F46" s="40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2">
        <v>0</v>
      </c>
      <c r="M46" s="42">
        <v>0</v>
      </c>
      <c r="N46" s="42">
        <v>0</v>
      </c>
      <c r="O46" s="42">
        <v>0</v>
      </c>
      <c r="P46" s="43">
        <v>0</v>
      </c>
    </row>
    <row r="47" spans="1:20" ht="72" x14ac:dyDescent="0.55000000000000004">
      <c r="A47" s="32" t="s">
        <v>65</v>
      </c>
      <c r="B47" s="33">
        <v>0</v>
      </c>
      <c r="C47" s="33">
        <v>0</v>
      </c>
      <c r="D47" s="33">
        <f t="shared" si="6"/>
        <v>0</v>
      </c>
      <c r="E47" s="34">
        <v>0</v>
      </c>
      <c r="F47" s="40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3">
        <v>0</v>
      </c>
    </row>
    <row r="48" spans="1:20" ht="108" x14ac:dyDescent="0.55000000000000004">
      <c r="A48" s="32" t="s">
        <v>66</v>
      </c>
      <c r="B48" s="33">
        <v>0</v>
      </c>
      <c r="C48" s="33">
        <v>0</v>
      </c>
      <c r="D48" s="33">
        <f t="shared" si="6"/>
        <v>0</v>
      </c>
      <c r="E48" s="34">
        <v>0</v>
      </c>
      <c r="F48" s="40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2">
        <v>0</v>
      </c>
      <c r="M48" s="42">
        <v>0</v>
      </c>
      <c r="N48" s="42">
        <v>0</v>
      </c>
      <c r="O48" s="42">
        <v>0</v>
      </c>
      <c r="P48" s="43">
        <v>0</v>
      </c>
    </row>
    <row r="49" spans="1:16" ht="108" x14ac:dyDescent="0.55000000000000004">
      <c r="A49" s="32" t="s">
        <v>67</v>
      </c>
      <c r="B49" s="33">
        <v>0</v>
      </c>
      <c r="C49" s="33">
        <v>0</v>
      </c>
      <c r="D49" s="33">
        <f t="shared" si="6"/>
        <v>0</v>
      </c>
      <c r="E49" s="34">
        <v>0</v>
      </c>
      <c r="F49" s="40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2">
        <v>0</v>
      </c>
      <c r="M49" s="42">
        <v>0</v>
      </c>
      <c r="N49" s="42">
        <v>0</v>
      </c>
      <c r="O49" s="42">
        <v>0</v>
      </c>
      <c r="P49" s="43">
        <v>0</v>
      </c>
    </row>
    <row r="50" spans="1:16" ht="72" x14ac:dyDescent="0.55000000000000004">
      <c r="A50" s="32" t="s">
        <v>68</v>
      </c>
      <c r="B50" s="33">
        <v>0</v>
      </c>
      <c r="C50" s="33">
        <v>0</v>
      </c>
      <c r="D50" s="33">
        <v>0</v>
      </c>
      <c r="E50" s="34">
        <v>0</v>
      </c>
      <c r="F50" s="40">
        <v>0</v>
      </c>
      <c r="G50" s="41">
        <v>7657.02</v>
      </c>
      <c r="H50" s="41">
        <v>0</v>
      </c>
      <c r="I50" s="41">
        <v>0</v>
      </c>
      <c r="J50" s="41">
        <v>0</v>
      </c>
      <c r="K50" s="41">
        <v>0</v>
      </c>
      <c r="L50" s="42">
        <v>0</v>
      </c>
      <c r="M50" s="42">
        <v>0</v>
      </c>
      <c r="N50" s="42">
        <v>0</v>
      </c>
      <c r="O50" s="42">
        <v>0</v>
      </c>
      <c r="P50" s="43">
        <v>0</v>
      </c>
    </row>
    <row r="51" spans="1:16" ht="72" x14ac:dyDescent="0.55000000000000004">
      <c r="A51" s="32" t="s">
        <v>69</v>
      </c>
      <c r="B51" s="33">
        <v>0</v>
      </c>
      <c r="C51" s="33">
        <v>0</v>
      </c>
      <c r="D51" s="33">
        <f t="shared" si="6"/>
        <v>0</v>
      </c>
      <c r="E51" s="34"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2">
        <v>0</v>
      </c>
      <c r="M51" s="42">
        <v>0</v>
      </c>
      <c r="N51" s="42">
        <v>0</v>
      </c>
      <c r="O51" s="42">
        <v>0</v>
      </c>
      <c r="P51" s="43">
        <v>0</v>
      </c>
    </row>
    <row r="52" spans="1:16" ht="72" x14ac:dyDescent="0.55000000000000004">
      <c r="A52" s="19" t="s">
        <v>70</v>
      </c>
      <c r="B52" s="26">
        <f>+B53+B54+B55+B56+B57+B58+B59+B60+B61</f>
        <v>1000000</v>
      </c>
      <c r="C52" s="26">
        <f>+C53+C54+C55+C56+C57+C58+C59+C60+C61</f>
        <v>1000000</v>
      </c>
      <c r="D52" s="26">
        <f>SUM(E52:P52)</f>
        <v>640740</v>
      </c>
      <c r="E52" s="38">
        <f>SUM(E53:E61)</f>
        <v>0</v>
      </c>
      <c r="F52" s="38">
        <f t="shared" ref="F52:J52" si="9">SUM(F53:F61)</f>
        <v>625400</v>
      </c>
      <c r="G52" s="38">
        <f t="shared" si="9"/>
        <v>15340</v>
      </c>
      <c r="H52" s="38">
        <f t="shared" si="9"/>
        <v>0</v>
      </c>
      <c r="I52" s="38">
        <f t="shared" si="9"/>
        <v>0</v>
      </c>
      <c r="J52" s="38">
        <f t="shared" si="9"/>
        <v>0</v>
      </c>
      <c r="K52" s="38">
        <f>SUM(K53:K61)</f>
        <v>0</v>
      </c>
      <c r="L52" s="38">
        <f t="shared" ref="L52:P52" si="10">SUM(L53:L61)</f>
        <v>0</v>
      </c>
      <c r="M52" s="38">
        <f t="shared" si="10"/>
        <v>0</v>
      </c>
      <c r="N52" s="38">
        <f t="shared" si="10"/>
        <v>0</v>
      </c>
      <c r="O52" s="38">
        <f t="shared" si="10"/>
        <v>0</v>
      </c>
      <c r="P52" s="38">
        <f t="shared" si="10"/>
        <v>0</v>
      </c>
    </row>
    <row r="53" spans="1:16" ht="36" x14ac:dyDescent="0.55000000000000004">
      <c r="A53" s="32" t="s">
        <v>71</v>
      </c>
      <c r="B53" s="33">
        <v>200000</v>
      </c>
      <c r="C53" s="33">
        <v>200000</v>
      </c>
      <c r="D53" s="33"/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</row>
    <row r="54" spans="1:16" ht="72" x14ac:dyDescent="0.55000000000000004">
      <c r="A54" s="32" t="s">
        <v>72</v>
      </c>
      <c r="B54" s="33">
        <v>0</v>
      </c>
      <c r="C54" s="33">
        <v>0</v>
      </c>
      <c r="D54" s="33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ht="72" x14ac:dyDescent="0.55000000000000004">
      <c r="A55" s="32" t="s">
        <v>73</v>
      </c>
      <c r="B55" s="33">
        <v>0</v>
      </c>
      <c r="C55" s="33">
        <v>0</v>
      </c>
      <c r="D55" s="33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ht="108" x14ac:dyDescent="0.55000000000000004">
      <c r="A56" s="32" t="s">
        <v>74</v>
      </c>
      <c r="B56" s="33">
        <v>0</v>
      </c>
      <c r="C56" s="33">
        <v>0</v>
      </c>
      <c r="D56" s="33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ht="72" x14ac:dyDescent="0.55000000000000004">
      <c r="A57" s="32" t="s">
        <v>75</v>
      </c>
      <c r="B57" s="33">
        <v>800000</v>
      </c>
      <c r="C57" s="33">
        <v>800000</v>
      </c>
      <c r="D57" s="33">
        <v>0</v>
      </c>
      <c r="E57" s="34">
        <v>0</v>
      </c>
      <c r="F57" s="34">
        <v>625400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</row>
    <row r="58" spans="1:16" ht="72" x14ac:dyDescent="0.55000000000000004">
      <c r="A58" s="32" t="s">
        <v>76</v>
      </c>
      <c r="B58" s="33"/>
      <c r="C58" s="33"/>
      <c r="D58" s="33">
        <v>0</v>
      </c>
      <c r="E58" s="34">
        <v>0</v>
      </c>
      <c r="F58" s="34">
        <v>0</v>
      </c>
      <c r="G58" s="34">
        <v>15340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</row>
    <row r="59" spans="1:16" ht="72" x14ac:dyDescent="0.55000000000000004">
      <c r="A59" s="32" t="s">
        <v>77</v>
      </c>
      <c r="B59" s="33">
        <v>0</v>
      </c>
      <c r="C59" s="33">
        <v>0</v>
      </c>
      <c r="D59" s="33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ht="36" x14ac:dyDescent="0.55000000000000004">
      <c r="A60" s="32" t="s">
        <v>78</v>
      </c>
      <c r="B60" s="33">
        <v>0</v>
      </c>
      <c r="C60" s="33">
        <v>0</v>
      </c>
      <c r="D60" s="33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</row>
    <row r="61" spans="1:16" ht="108" x14ac:dyDescent="0.55000000000000004">
      <c r="A61" s="32" t="s">
        <v>79</v>
      </c>
      <c r="B61" s="33">
        <v>0</v>
      </c>
      <c r="C61" s="33">
        <v>0</v>
      </c>
      <c r="D61" s="33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</row>
    <row r="62" spans="1:16" ht="36" x14ac:dyDescent="0.55000000000000004">
      <c r="A62" s="19" t="s">
        <v>80</v>
      </c>
      <c r="B62" s="46">
        <f>+B63+B64+B65+B66</f>
        <v>0</v>
      </c>
      <c r="C62" s="46">
        <v>0</v>
      </c>
      <c r="D62" s="46">
        <f>SUM(E62:P62)</f>
        <v>0</v>
      </c>
      <c r="E62" s="39">
        <f>SUM(E63:E66)</f>
        <v>0</v>
      </c>
      <c r="F62" s="39">
        <f t="shared" ref="F62:J62" si="11">SUM(F63:F66)</f>
        <v>0</v>
      </c>
      <c r="G62" s="39">
        <f t="shared" si="11"/>
        <v>0</v>
      </c>
      <c r="H62" s="39">
        <f t="shared" si="11"/>
        <v>0</v>
      </c>
      <c r="I62" s="39">
        <f t="shared" si="11"/>
        <v>0</v>
      </c>
      <c r="J62" s="39">
        <f t="shared" si="11"/>
        <v>0</v>
      </c>
      <c r="K62" s="38">
        <f>SUM(K63:K66)</f>
        <v>0</v>
      </c>
      <c r="L62" s="38">
        <f t="shared" ref="L62:P62" si="12">SUM(L63:L66)</f>
        <v>0</v>
      </c>
      <c r="M62" s="38">
        <f t="shared" si="12"/>
        <v>0</v>
      </c>
      <c r="N62" s="38">
        <f t="shared" si="12"/>
        <v>0</v>
      </c>
      <c r="O62" s="38">
        <f t="shared" si="12"/>
        <v>0</v>
      </c>
      <c r="P62" s="38">
        <f t="shared" si="12"/>
        <v>0</v>
      </c>
    </row>
    <row r="63" spans="1:16" ht="36" x14ac:dyDescent="0.55000000000000004">
      <c r="A63" s="32" t="s">
        <v>81</v>
      </c>
      <c r="B63" s="47">
        <v>0</v>
      </c>
      <c r="C63" s="47">
        <v>0</v>
      </c>
      <c r="D63" s="47">
        <f t="shared" si="6"/>
        <v>0</v>
      </c>
      <c r="E63" s="48">
        <v>0</v>
      </c>
      <c r="F63" s="49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v>0</v>
      </c>
      <c r="M63" s="42">
        <v>0</v>
      </c>
      <c r="N63" s="42">
        <v>0</v>
      </c>
      <c r="O63" s="42">
        <v>0</v>
      </c>
      <c r="P63" s="43">
        <v>0</v>
      </c>
    </row>
    <row r="64" spans="1:16" ht="36" x14ac:dyDescent="0.55000000000000004">
      <c r="A64" s="32" t="s">
        <v>82</v>
      </c>
      <c r="B64" s="47">
        <v>0</v>
      </c>
      <c r="C64" s="47">
        <v>0</v>
      </c>
      <c r="D64" s="47">
        <f t="shared" si="6"/>
        <v>0</v>
      </c>
      <c r="E64" s="48">
        <v>0</v>
      </c>
      <c r="F64" s="49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2">
        <v>0</v>
      </c>
      <c r="M64" s="42">
        <v>0</v>
      </c>
      <c r="N64" s="42">
        <v>0</v>
      </c>
      <c r="O64" s="42">
        <v>0</v>
      </c>
      <c r="P64" s="43">
        <v>0</v>
      </c>
    </row>
    <row r="65" spans="1:20" ht="72" x14ac:dyDescent="0.55000000000000004">
      <c r="A65" s="32" t="s">
        <v>83</v>
      </c>
      <c r="B65" s="47">
        <v>0</v>
      </c>
      <c r="C65" s="47">
        <v>0</v>
      </c>
      <c r="D65" s="47">
        <f t="shared" si="6"/>
        <v>0</v>
      </c>
      <c r="E65" s="48">
        <v>0</v>
      </c>
      <c r="F65" s="49">
        <v>0</v>
      </c>
      <c r="G65" s="41">
        <v>0</v>
      </c>
      <c r="H65" s="41"/>
      <c r="I65" s="41">
        <v>0</v>
      </c>
      <c r="J65" s="41">
        <v>0</v>
      </c>
      <c r="K65" s="41">
        <v>0</v>
      </c>
      <c r="L65" s="42">
        <v>0</v>
      </c>
      <c r="M65" s="42">
        <v>0</v>
      </c>
      <c r="N65" s="42">
        <v>0</v>
      </c>
      <c r="O65" s="42">
        <v>0</v>
      </c>
      <c r="P65" s="43">
        <v>0</v>
      </c>
    </row>
    <row r="66" spans="1:20" ht="108" x14ac:dyDescent="0.55000000000000004">
      <c r="A66" s="32" t="s">
        <v>84</v>
      </c>
      <c r="B66" s="47">
        <v>0</v>
      </c>
      <c r="C66" s="47">
        <v>0</v>
      </c>
      <c r="D66" s="47">
        <f t="shared" si="6"/>
        <v>0</v>
      </c>
      <c r="E66" s="48">
        <v>0</v>
      </c>
      <c r="F66" s="49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2">
        <v>0</v>
      </c>
      <c r="M66" s="42">
        <v>0</v>
      </c>
      <c r="N66" s="42">
        <v>0</v>
      </c>
      <c r="O66" s="42">
        <v>0</v>
      </c>
      <c r="P66" s="43">
        <v>0</v>
      </c>
    </row>
    <row r="67" spans="1:20" s="45" customFormat="1" ht="72" x14ac:dyDescent="0.55000000000000004">
      <c r="A67" s="50" t="s">
        <v>85</v>
      </c>
      <c r="B67" s="46">
        <f>+B68+B69</f>
        <v>0</v>
      </c>
      <c r="C67" s="46">
        <v>0</v>
      </c>
      <c r="D67" s="46">
        <f>SUM(E67:P67)</f>
        <v>0</v>
      </c>
      <c r="E67" s="51">
        <f>SUM(E68:E69)</f>
        <v>0</v>
      </c>
      <c r="F67" s="51">
        <f>SUM(F68:F69)</f>
        <v>0</v>
      </c>
      <c r="G67" s="51">
        <f t="shared" ref="G67:J67" si="13">SUM(G68:G69)</f>
        <v>0</v>
      </c>
      <c r="H67" s="51">
        <f t="shared" si="13"/>
        <v>0</v>
      </c>
      <c r="I67" s="51">
        <f t="shared" si="13"/>
        <v>0</v>
      </c>
      <c r="J67" s="51">
        <f t="shared" si="13"/>
        <v>0</v>
      </c>
      <c r="K67" s="27">
        <f>SUM(K68:K69)</f>
        <v>0</v>
      </c>
      <c r="L67" s="27">
        <f t="shared" ref="L67:P67" si="14">SUM(L68:L69)</f>
        <v>0</v>
      </c>
      <c r="M67" s="27">
        <f t="shared" si="14"/>
        <v>0</v>
      </c>
      <c r="N67" s="27">
        <f t="shared" si="14"/>
        <v>0</v>
      </c>
      <c r="O67" s="27">
        <f t="shared" si="14"/>
        <v>0</v>
      </c>
      <c r="P67" s="27">
        <f t="shared" si="14"/>
        <v>0</v>
      </c>
      <c r="Q67" s="44"/>
      <c r="R67" s="44"/>
      <c r="S67" s="44"/>
      <c r="T67" s="44"/>
    </row>
    <row r="68" spans="1:20" ht="36" x14ac:dyDescent="0.55000000000000004">
      <c r="A68" s="32" t="s">
        <v>86</v>
      </c>
      <c r="B68" s="46">
        <v>0</v>
      </c>
      <c r="C68" s="46">
        <v>0</v>
      </c>
      <c r="D68" s="46">
        <f t="shared" ref="D68:D82" si="15">SUM(E68:P68)</f>
        <v>0</v>
      </c>
      <c r="E68" s="48">
        <v>0</v>
      </c>
      <c r="F68" s="49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2">
        <v>0</v>
      </c>
      <c r="M68" s="42">
        <v>0</v>
      </c>
      <c r="N68" s="42">
        <v>0</v>
      </c>
      <c r="O68" s="42">
        <v>0</v>
      </c>
      <c r="P68" s="43">
        <v>0</v>
      </c>
    </row>
    <row r="69" spans="1:20" ht="108" x14ac:dyDescent="0.55000000000000004">
      <c r="A69" s="32" t="s">
        <v>87</v>
      </c>
      <c r="B69" s="46">
        <v>0</v>
      </c>
      <c r="C69" s="46">
        <v>0</v>
      </c>
      <c r="D69" s="46">
        <f t="shared" si="15"/>
        <v>0</v>
      </c>
      <c r="E69" s="48">
        <v>0</v>
      </c>
      <c r="F69" s="49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2">
        <v>0</v>
      </c>
      <c r="M69" s="42">
        <v>0</v>
      </c>
      <c r="N69" s="42">
        <v>0</v>
      </c>
      <c r="O69" s="42">
        <v>0</v>
      </c>
      <c r="P69" s="43">
        <v>0</v>
      </c>
    </row>
    <row r="70" spans="1:20" s="45" customFormat="1" ht="36" x14ac:dyDescent="0.55000000000000004">
      <c r="A70" s="19" t="s">
        <v>88</v>
      </c>
      <c r="B70" s="46">
        <f>+B71+B72+B73</f>
        <v>0</v>
      </c>
      <c r="C70" s="46">
        <v>0</v>
      </c>
      <c r="D70" s="46">
        <f t="shared" si="15"/>
        <v>0</v>
      </c>
      <c r="E70" s="39">
        <f>SUM(E71:E73)</f>
        <v>0</v>
      </c>
      <c r="F70" s="39">
        <f t="shared" ref="F70:J70" si="16">SUM(F71:F73)</f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38">
        <f>SUM(K71:K73)</f>
        <v>0</v>
      </c>
      <c r="L70" s="38">
        <f t="shared" ref="L70:P70" si="17">SUM(L71:L73)</f>
        <v>0</v>
      </c>
      <c r="M70" s="38">
        <f t="shared" si="17"/>
        <v>0</v>
      </c>
      <c r="N70" s="38">
        <f t="shared" si="17"/>
        <v>0</v>
      </c>
      <c r="O70" s="38">
        <f t="shared" si="17"/>
        <v>0</v>
      </c>
      <c r="P70" s="38">
        <f t="shared" si="17"/>
        <v>0</v>
      </c>
      <c r="Q70" s="44"/>
      <c r="R70" s="44"/>
      <c r="S70" s="44"/>
      <c r="T70" s="44"/>
    </row>
    <row r="71" spans="1:20" ht="72" x14ac:dyDescent="0.55000000000000004">
      <c r="A71" s="32" t="s">
        <v>89</v>
      </c>
      <c r="B71" s="46">
        <v>0</v>
      </c>
      <c r="C71" s="46">
        <v>0</v>
      </c>
      <c r="D71" s="46">
        <f t="shared" si="15"/>
        <v>0</v>
      </c>
      <c r="E71" s="48">
        <v>0</v>
      </c>
      <c r="F71" s="49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2">
        <v>0</v>
      </c>
      <c r="M71" s="42">
        <v>0</v>
      </c>
      <c r="N71" s="42">
        <v>0</v>
      </c>
      <c r="O71" s="42">
        <v>0</v>
      </c>
      <c r="P71" s="43">
        <v>0</v>
      </c>
    </row>
    <row r="72" spans="1:20" ht="72" x14ac:dyDescent="0.55000000000000004">
      <c r="A72" s="52" t="s">
        <v>90</v>
      </c>
      <c r="B72" s="53">
        <v>0</v>
      </c>
      <c r="C72" s="53">
        <v>0</v>
      </c>
      <c r="D72" s="53">
        <f t="shared" si="15"/>
        <v>0</v>
      </c>
      <c r="E72" s="54">
        <v>0</v>
      </c>
      <c r="F72" s="55">
        <v>0</v>
      </c>
      <c r="G72" s="56">
        <v>0</v>
      </c>
      <c r="H72" s="56">
        <v>0</v>
      </c>
      <c r="I72" s="56">
        <v>0</v>
      </c>
      <c r="J72" s="56">
        <v>0</v>
      </c>
      <c r="K72" s="57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9"/>
    </row>
    <row r="73" spans="1:20" ht="105" customHeight="1" x14ac:dyDescent="0.55000000000000004">
      <c r="A73" s="32" t="s">
        <v>91</v>
      </c>
      <c r="B73" s="46">
        <v>0</v>
      </c>
      <c r="C73" s="46">
        <v>0</v>
      </c>
      <c r="D73" s="46">
        <f t="shared" si="15"/>
        <v>0</v>
      </c>
      <c r="E73" s="60">
        <v>0</v>
      </c>
      <c r="F73" s="49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2">
        <v>0</v>
      </c>
      <c r="M73" s="42">
        <v>0</v>
      </c>
      <c r="N73" s="42">
        <v>0</v>
      </c>
      <c r="O73" s="42">
        <v>0</v>
      </c>
      <c r="P73" s="61">
        <v>0</v>
      </c>
    </row>
    <row r="74" spans="1:20" ht="36" x14ac:dyDescent="0.3">
      <c r="A74" s="62" t="s">
        <v>92</v>
      </c>
      <c r="B74" s="63">
        <f>+B52+B26+B16+B10</f>
        <v>280480234</v>
      </c>
      <c r="C74" s="63">
        <f>+C52+C26+C16+C10</f>
        <v>280480234</v>
      </c>
      <c r="D74" s="63">
        <f>SUM(E74:P74)</f>
        <v>53288573.629999995</v>
      </c>
      <c r="E74" s="63">
        <f>E10+E16+E26+E36+E52+E62+E67+E70</f>
        <v>17028418.789999999</v>
      </c>
      <c r="F74" s="63">
        <f>F70+F67+F62+F52+F44+F36+F26+F16+F10</f>
        <v>16907171.68</v>
      </c>
      <c r="G74" s="63">
        <f>G70+G67+G62+G52+G44+G36+G26+G16+G10</f>
        <v>19352983.16</v>
      </c>
      <c r="H74" s="63">
        <f>H67+H62+H52+H26+H16+H10</f>
        <v>0</v>
      </c>
      <c r="I74" s="63">
        <f>+I10+I16+I26+I36+I44+I52+I61+I67+I70</f>
        <v>0</v>
      </c>
      <c r="J74" s="63">
        <f>J10+J16+J26+J36+J52</f>
        <v>0</v>
      </c>
      <c r="K74" s="63">
        <f>+K52+K26+K16++K10</f>
        <v>0</v>
      </c>
      <c r="L74" s="63">
        <f t="shared" ref="L74:P74" si="18">+L52+L26+L16++L10</f>
        <v>0</v>
      </c>
      <c r="M74" s="63">
        <f>+M52+M26+M16++M10</f>
        <v>0</v>
      </c>
      <c r="N74" s="63">
        <f t="shared" si="18"/>
        <v>0</v>
      </c>
      <c r="O74" s="63">
        <f t="shared" si="18"/>
        <v>0</v>
      </c>
      <c r="P74" s="64">
        <f t="shared" si="18"/>
        <v>0</v>
      </c>
      <c r="Q74" s="65"/>
      <c r="R74" s="65"/>
      <c r="S74" s="65"/>
    </row>
    <row r="75" spans="1:20" ht="36" x14ac:dyDescent="0.3">
      <c r="A75" s="66" t="s">
        <v>93</v>
      </c>
      <c r="B75" s="67">
        <v>0</v>
      </c>
      <c r="C75" s="67">
        <v>0</v>
      </c>
      <c r="D75" s="67">
        <f t="shared" si="15"/>
        <v>0</v>
      </c>
      <c r="E75" s="67">
        <v>0</v>
      </c>
      <c r="F75" s="68">
        <v>0</v>
      </c>
      <c r="G75" s="67">
        <v>0</v>
      </c>
      <c r="H75" s="67"/>
      <c r="I75" s="67">
        <v>0</v>
      </c>
      <c r="J75" s="69">
        <f>J76+J77+J78+J79+J80+J81+J82+J83</f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</row>
    <row r="76" spans="1:20" s="45" customFormat="1" ht="72" x14ac:dyDescent="0.55000000000000004">
      <c r="A76" s="19" t="s">
        <v>94</v>
      </c>
      <c r="B76" s="26">
        <v>0</v>
      </c>
      <c r="C76" s="26">
        <v>0</v>
      </c>
      <c r="D76" s="26">
        <f t="shared" si="15"/>
        <v>0</v>
      </c>
      <c r="E76" s="71">
        <v>0</v>
      </c>
      <c r="F76" s="72">
        <v>0</v>
      </c>
      <c r="G76" s="73">
        <v>0</v>
      </c>
      <c r="H76" s="73">
        <v>0</v>
      </c>
      <c r="I76" s="73">
        <v>0</v>
      </c>
      <c r="J76" s="73">
        <v>0</v>
      </c>
      <c r="K76" s="74">
        <f>SUM(K77:K78)</f>
        <v>0</v>
      </c>
      <c r="L76" s="74">
        <f t="shared" ref="L76:P76" si="19">SUM(L77:L78)</f>
        <v>0</v>
      </c>
      <c r="M76" s="74">
        <f t="shared" si="19"/>
        <v>0</v>
      </c>
      <c r="N76" s="74">
        <f t="shared" si="19"/>
        <v>0</v>
      </c>
      <c r="O76" s="74">
        <f t="shared" si="19"/>
        <v>0</v>
      </c>
      <c r="P76" s="74">
        <f t="shared" si="19"/>
        <v>0</v>
      </c>
      <c r="Q76" s="44"/>
      <c r="R76" s="44"/>
      <c r="S76" s="44"/>
      <c r="T76" s="44"/>
    </row>
    <row r="77" spans="1:20" ht="72" x14ac:dyDescent="0.55000000000000004">
      <c r="A77" s="32" t="s">
        <v>95</v>
      </c>
      <c r="B77" s="26">
        <v>0</v>
      </c>
      <c r="C77" s="26">
        <v>0</v>
      </c>
      <c r="D77" s="26">
        <f t="shared" si="15"/>
        <v>0</v>
      </c>
      <c r="E77" s="75">
        <v>0</v>
      </c>
      <c r="F77" s="76">
        <v>0</v>
      </c>
      <c r="G77" s="77">
        <v>0</v>
      </c>
      <c r="H77" s="77">
        <v>0</v>
      </c>
      <c r="I77" s="77">
        <v>0</v>
      </c>
      <c r="J77" s="77">
        <v>0</v>
      </c>
      <c r="K77" s="42">
        <v>0</v>
      </c>
      <c r="L77" s="78">
        <v>0</v>
      </c>
      <c r="M77" s="42">
        <v>0</v>
      </c>
      <c r="N77" s="79">
        <v>0</v>
      </c>
      <c r="O77" s="42">
        <v>0</v>
      </c>
      <c r="P77" s="43">
        <v>0</v>
      </c>
    </row>
    <row r="78" spans="1:20" ht="72" x14ac:dyDescent="0.55000000000000004">
      <c r="A78" s="32" t="s">
        <v>96</v>
      </c>
      <c r="B78" s="26">
        <v>0</v>
      </c>
      <c r="C78" s="26">
        <v>0</v>
      </c>
      <c r="D78" s="26">
        <f t="shared" si="15"/>
        <v>0</v>
      </c>
      <c r="E78" s="75">
        <v>0</v>
      </c>
      <c r="F78" s="76">
        <v>0</v>
      </c>
      <c r="G78" s="77">
        <v>0</v>
      </c>
      <c r="H78" s="77">
        <v>0</v>
      </c>
      <c r="I78" s="77">
        <v>0</v>
      </c>
      <c r="J78" s="77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3">
        <v>0</v>
      </c>
    </row>
    <row r="79" spans="1:20" s="45" customFormat="1" ht="36" x14ac:dyDescent="0.55000000000000004">
      <c r="A79" s="19" t="s">
        <v>97</v>
      </c>
      <c r="B79" s="26">
        <v>0</v>
      </c>
      <c r="C79" s="26">
        <v>0</v>
      </c>
      <c r="D79" s="26">
        <f t="shared" si="15"/>
        <v>0</v>
      </c>
      <c r="E79" s="71">
        <v>0</v>
      </c>
      <c r="F79" s="72">
        <v>0</v>
      </c>
      <c r="G79" s="73">
        <v>0</v>
      </c>
      <c r="H79" s="73">
        <v>0</v>
      </c>
      <c r="I79" s="73">
        <v>0</v>
      </c>
      <c r="J79" s="73">
        <v>0</v>
      </c>
      <c r="K79" s="74">
        <f>SUM(K80:K81)</f>
        <v>0</v>
      </c>
      <c r="L79" s="74">
        <f t="shared" ref="L79:P79" si="20">SUM(L80:L81)</f>
        <v>0</v>
      </c>
      <c r="M79" s="74">
        <f t="shared" si="20"/>
        <v>0</v>
      </c>
      <c r="N79" s="74">
        <f t="shared" si="20"/>
        <v>0</v>
      </c>
      <c r="O79" s="74">
        <f t="shared" si="20"/>
        <v>0</v>
      </c>
      <c r="P79" s="74">
        <f t="shared" si="20"/>
        <v>0</v>
      </c>
      <c r="Q79" s="44"/>
      <c r="R79" s="44"/>
      <c r="S79" s="44"/>
      <c r="T79" s="44"/>
    </row>
    <row r="80" spans="1:20" ht="72" x14ac:dyDescent="0.55000000000000004">
      <c r="A80" s="32" t="s">
        <v>98</v>
      </c>
      <c r="B80" s="26">
        <v>0</v>
      </c>
      <c r="C80" s="26">
        <v>0</v>
      </c>
      <c r="D80" s="26">
        <f t="shared" si="15"/>
        <v>0</v>
      </c>
      <c r="E80" s="75">
        <v>0</v>
      </c>
      <c r="F80" s="76">
        <v>0</v>
      </c>
      <c r="G80" s="77">
        <v>0</v>
      </c>
      <c r="H80" s="77">
        <v>0</v>
      </c>
      <c r="I80" s="77">
        <v>0</v>
      </c>
      <c r="J80" s="41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3">
        <v>0</v>
      </c>
    </row>
    <row r="81" spans="1:25" ht="72" x14ac:dyDescent="0.55000000000000004">
      <c r="A81" s="32" t="s">
        <v>99</v>
      </c>
      <c r="B81" s="26">
        <v>0</v>
      </c>
      <c r="C81" s="26">
        <v>0</v>
      </c>
      <c r="D81" s="26">
        <f t="shared" si="15"/>
        <v>0</v>
      </c>
      <c r="E81" s="75">
        <v>0</v>
      </c>
      <c r="F81" s="76">
        <v>0</v>
      </c>
      <c r="G81" s="77">
        <v>0</v>
      </c>
      <c r="H81" s="77">
        <v>0</v>
      </c>
      <c r="I81" s="77">
        <v>0</v>
      </c>
      <c r="J81" s="77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3">
        <v>0</v>
      </c>
    </row>
    <row r="82" spans="1:25" s="45" customFormat="1" ht="72" x14ac:dyDescent="0.55000000000000004">
      <c r="A82" s="19" t="s">
        <v>100</v>
      </c>
      <c r="B82" s="26">
        <v>0</v>
      </c>
      <c r="C82" s="26">
        <v>0</v>
      </c>
      <c r="D82" s="26">
        <f t="shared" si="15"/>
        <v>0</v>
      </c>
      <c r="E82" s="71">
        <v>0</v>
      </c>
      <c r="F82" s="72">
        <v>0</v>
      </c>
      <c r="G82" s="73">
        <v>0</v>
      </c>
      <c r="H82" s="73">
        <v>0</v>
      </c>
      <c r="I82" s="73">
        <v>0</v>
      </c>
      <c r="J82" s="73">
        <v>0</v>
      </c>
      <c r="K82" s="74">
        <f>SUM(K83)</f>
        <v>0</v>
      </c>
      <c r="L82" s="74">
        <f t="shared" ref="L82:P82" si="21">SUM(L83)</f>
        <v>0</v>
      </c>
      <c r="M82" s="74">
        <f t="shared" si="21"/>
        <v>0</v>
      </c>
      <c r="N82" s="74">
        <f t="shared" si="21"/>
        <v>0</v>
      </c>
      <c r="O82" s="74">
        <f t="shared" si="21"/>
        <v>0</v>
      </c>
      <c r="P82" s="74">
        <f t="shared" si="21"/>
        <v>0</v>
      </c>
      <c r="Q82" s="44"/>
      <c r="R82" s="44"/>
      <c r="S82" s="44"/>
      <c r="T82" s="44"/>
    </row>
    <row r="83" spans="1:25" ht="72" x14ac:dyDescent="0.55000000000000004">
      <c r="A83" s="32" t="s">
        <v>101</v>
      </c>
      <c r="B83" s="75">
        <v>0</v>
      </c>
      <c r="C83" s="75">
        <v>0</v>
      </c>
      <c r="D83" s="75">
        <v>0</v>
      </c>
      <c r="E83" s="75">
        <v>0</v>
      </c>
      <c r="F83" s="76">
        <v>0</v>
      </c>
      <c r="G83" s="77">
        <v>0</v>
      </c>
      <c r="H83" s="77">
        <v>0</v>
      </c>
      <c r="I83" s="77">
        <v>0</v>
      </c>
      <c r="J83" s="77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3">
        <v>0</v>
      </c>
    </row>
    <row r="84" spans="1:25" ht="36" x14ac:dyDescent="0.3">
      <c r="A84" s="80" t="s">
        <v>102</v>
      </c>
      <c r="B84" s="63">
        <f>+B82+B79+B76</f>
        <v>0</v>
      </c>
      <c r="C84" s="63">
        <f>+C82+C79+C76</f>
        <v>0</v>
      </c>
      <c r="D84" s="63"/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f>J75</f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</row>
    <row r="85" spans="1:25" ht="36" x14ac:dyDescent="0.55000000000000004">
      <c r="A85" s="81"/>
      <c r="B85" s="81"/>
      <c r="C85" s="82"/>
      <c r="D85" s="82"/>
      <c r="E85" s="83"/>
      <c r="F85" s="76"/>
      <c r="G85" s="77"/>
      <c r="H85" s="77"/>
      <c r="I85" s="77"/>
      <c r="J85" s="77"/>
      <c r="K85" s="42"/>
      <c r="L85" s="42"/>
      <c r="M85" s="84">
        <v>0</v>
      </c>
      <c r="N85" s="84">
        <v>0</v>
      </c>
      <c r="O85" s="84">
        <v>0</v>
      </c>
      <c r="P85" s="43">
        <v>0</v>
      </c>
    </row>
    <row r="86" spans="1:25" ht="72" x14ac:dyDescent="0.3">
      <c r="A86" s="85" t="s">
        <v>103</v>
      </c>
      <c r="B86" s="86">
        <f>+B74+B84</f>
        <v>280480234</v>
      </c>
      <c r="C86" s="87">
        <f>+C84+C74</f>
        <v>280480234</v>
      </c>
      <c r="D86" s="86">
        <f>SUM(E86:P86)</f>
        <v>53288573.629999995</v>
      </c>
      <c r="E86" s="88">
        <f>+E74+E84</f>
        <v>17028418.789999999</v>
      </c>
      <c r="F86" s="89">
        <f t="shared" ref="F86:O86" si="22">+F74+F84</f>
        <v>16907171.68</v>
      </c>
      <c r="G86" s="90">
        <f>+G74+G84</f>
        <v>19352983.16</v>
      </c>
      <c r="H86" s="90">
        <f t="shared" si="22"/>
        <v>0</v>
      </c>
      <c r="I86" s="90">
        <f t="shared" si="22"/>
        <v>0</v>
      </c>
      <c r="J86" s="90">
        <f t="shared" si="22"/>
        <v>0</v>
      </c>
      <c r="K86" s="90">
        <f>+K74+K84</f>
        <v>0</v>
      </c>
      <c r="L86" s="90">
        <f t="shared" si="22"/>
        <v>0</v>
      </c>
      <c r="M86" s="90">
        <f t="shared" si="22"/>
        <v>0</v>
      </c>
      <c r="N86" s="90">
        <f>+N74+N84</f>
        <v>0</v>
      </c>
      <c r="O86" s="90">
        <f t="shared" si="22"/>
        <v>0</v>
      </c>
      <c r="P86" s="90">
        <f>+P74+P84</f>
        <v>0</v>
      </c>
    </row>
    <row r="87" spans="1:25" x14ac:dyDescent="0.55000000000000004">
      <c r="A87" s="9" t="s">
        <v>104</v>
      </c>
      <c r="B87" s="9"/>
      <c r="C87" s="9"/>
      <c r="D87" s="9"/>
      <c r="E87" s="9"/>
      <c r="F87" s="9"/>
      <c r="G87" s="9"/>
      <c r="H87" s="9"/>
      <c r="I87" s="9"/>
      <c r="J87" s="9"/>
      <c r="K87" s="91"/>
      <c r="L87" s="91"/>
      <c r="M87" s="91"/>
      <c r="N87" s="91"/>
      <c r="O87" s="91"/>
      <c r="P87" s="91"/>
    </row>
    <row r="88" spans="1:25" x14ac:dyDescent="0.55000000000000004">
      <c r="A88" s="9"/>
      <c r="B88" s="9"/>
      <c r="C88" s="92"/>
      <c r="D88" s="9"/>
      <c r="E88" s="9"/>
      <c r="F88" s="9"/>
      <c r="G88" s="9" t="s">
        <v>105</v>
      </c>
      <c r="H88" s="9"/>
      <c r="I88" s="9"/>
      <c r="J88" s="9"/>
      <c r="K88" s="9"/>
      <c r="L88" s="9"/>
      <c r="M88" s="9"/>
      <c r="N88" s="9"/>
      <c r="O88" s="9"/>
    </row>
    <row r="89" spans="1:25" x14ac:dyDescent="0.5500000000000000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1"/>
    </row>
    <row r="90" spans="1:25" x14ac:dyDescent="0.5500000000000000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25" s="2" customFormat="1" ht="46.5" x14ac:dyDescent="0.7">
      <c r="A91" s="93"/>
      <c r="B91" s="93"/>
      <c r="C91" s="93"/>
      <c r="D91" s="4"/>
      <c r="E91" s="4"/>
      <c r="F91" s="4"/>
      <c r="G91" s="4"/>
      <c r="H91" s="4"/>
      <c r="I91" s="93"/>
      <c r="J91" s="93"/>
      <c r="K91" s="4"/>
      <c r="L91" s="4"/>
      <c r="M91" s="4"/>
      <c r="N91" s="9"/>
      <c r="O91" s="9"/>
      <c r="P91" s="9"/>
      <c r="U91"/>
      <c r="V91"/>
      <c r="W91"/>
      <c r="X91"/>
      <c r="Y91"/>
    </row>
    <row r="92" spans="1:25" s="2" customFormat="1" ht="46.5" x14ac:dyDescent="0.7">
      <c r="B92" s="3"/>
      <c r="C92" s="3" t="s">
        <v>106</v>
      </c>
      <c r="D92" s="3"/>
      <c r="E92" s="4"/>
      <c r="F92" s="4"/>
      <c r="G92" s="4"/>
      <c r="H92" s="94" t="s">
        <v>107</v>
      </c>
      <c r="I92" s="94"/>
      <c r="J92" s="94"/>
      <c r="K92" s="94"/>
      <c r="L92" s="4"/>
      <c r="M92" s="4"/>
      <c r="N92" s="9"/>
      <c r="O92" s="9"/>
      <c r="P92" s="9"/>
      <c r="U92"/>
      <c r="V92"/>
      <c r="W92"/>
      <c r="X92"/>
      <c r="Y92"/>
    </row>
    <row r="93" spans="1:25" s="2" customFormat="1" ht="46.5" x14ac:dyDescent="0.7">
      <c r="B93" s="4"/>
      <c r="C93" s="4" t="s">
        <v>108</v>
      </c>
      <c r="D93" s="4"/>
      <c r="E93" s="4"/>
      <c r="F93" s="4"/>
      <c r="G93" s="4"/>
      <c r="H93" s="95" t="s">
        <v>109</v>
      </c>
      <c r="I93" s="95"/>
      <c r="J93" s="95"/>
      <c r="K93" s="95"/>
      <c r="L93" s="4"/>
      <c r="M93" s="4"/>
      <c r="N93" s="9"/>
      <c r="O93" s="9"/>
      <c r="P93" s="9"/>
      <c r="U93"/>
      <c r="V93"/>
      <c r="W93"/>
      <c r="X93"/>
      <c r="Y93"/>
    </row>
    <row r="94" spans="1:25" s="2" customFormat="1" ht="46.5" x14ac:dyDescent="0.7">
      <c r="A94" s="9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9"/>
      <c r="O94" s="9"/>
      <c r="P94" s="9"/>
      <c r="U94"/>
      <c r="V94"/>
      <c r="W94"/>
      <c r="X94"/>
      <c r="Y94"/>
    </row>
    <row r="95" spans="1:25" s="2" customFormat="1" ht="46.5" x14ac:dyDescent="0.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9"/>
      <c r="O95" s="9"/>
      <c r="P95" s="9"/>
      <c r="U95"/>
      <c r="V95"/>
      <c r="W95"/>
      <c r="X95"/>
      <c r="Y95"/>
    </row>
    <row r="96" spans="1:25" s="2" customFormat="1" ht="46.5" x14ac:dyDescent="0.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9"/>
      <c r="O96" s="9"/>
      <c r="P96" s="9" t="s">
        <v>110</v>
      </c>
      <c r="U96"/>
      <c r="V96"/>
      <c r="W96"/>
      <c r="X96"/>
      <c r="Y96"/>
    </row>
    <row r="97" spans="1:25" s="2" customFormat="1" ht="46.5" x14ac:dyDescent="0.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9"/>
      <c r="O97" s="9"/>
      <c r="P97" s="9"/>
      <c r="U97"/>
      <c r="V97"/>
      <c r="W97"/>
      <c r="X97"/>
      <c r="Y97"/>
    </row>
    <row r="98" spans="1:25" s="2" customFormat="1" ht="46.5" x14ac:dyDescent="0.7">
      <c r="A98" s="4"/>
      <c r="B98" s="4"/>
      <c r="C98" s="4"/>
      <c r="D98" s="97" t="s">
        <v>111</v>
      </c>
      <c r="E98" s="97"/>
      <c r="F98" s="97"/>
      <c r="G98" s="97"/>
      <c r="H98" s="97"/>
      <c r="I98" s="4"/>
      <c r="J98" s="4"/>
      <c r="K98" s="4"/>
      <c r="L98" s="4"/>
      <c r="M98" s="4"/>
      <c r="N98" s="9"/>
      <c r="O98" s="9"/>
      <c r="P98" s="9"/>
      <c r="U98"/>
      <c r="V98"/>
      <c r="W98"/>
      <c r="X98"/>
      <c r="Y98"/>
    </row>
    <row r="99" spans="1:25" s="2" customFormat="1" ht="46.5" x14ac:dyDescent="0.7">
      <c r="A99" s="4"/>
      <c r="B99" s="4"/>
      <c r="C99" s="4"/>
      <c r="D99" s="4"/>
      <c r="E99" s="95" t="s">
        <v>112</v>
      </c>
      <c r="F99" s="95"/>
      <c r="G99" s="95"/>
      <c r="H99" s="4"/>
      <c r="I99" s="4"/>
      <c r="J99" s="4"/>
      <c r="K99" s="4"/>
      <c r="L99" s="4"/>
      <c r="M99" s="4"/>
      <c r="N99" s="9"/>
      <c r="O99" s="9"/>
      <c r="P99" s="9"/>
      <c r="U99"/>
      <c r="V99"/>
      <c r="W99"/>
      <c r="X99"/>
      <c r="Y99"/>
    </row>
  </sheetData>
  <mergeCells count="9">
    <mergeCell ref="H93:K93"/>
    <mergeCell ref="D98:H98"/>
    <mergeCell ref="E99:G99"/>
    <mergeCell ref="A1:P1"/>
    <mergeCell ref="A2:P2"/>
    <mergeCell ref="A3:P3"/>
    <mergeCell ref="A4:P4"/>
    <mergeCell ref="A5:P5"/>
    <mergeCell ref="H92:K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dcterms:created xsi:type="dcterms:W3CDTF">2025-04-15T16:34:16Z</dcterms:created>
  <dcterms:modified xsi:type="dcterms:W3CDTF">2025-04-15T16:34:48Z</dcterms:modified>
</cp:coreProperties>
</file>