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1B24BAF3-8EF7-4F19-8745-732B7AF0EFA2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Resultados" sheetId="7" r:id="rId2"/>
    <sheet name="Hoja1" sheetId="8" r:id="rId3"/>
  </sheets>
  <definedNames>
    <definedName name="_xlnm.Print_Area" localSheetId="1">Resultados!$A$1:$C$100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7" l="1"/>
  <c r="C50" i="7"/>
  <c r="C49" i="7"/>
  <c r="C73" i="7" l="1"/>
  <c r="C30" i="7"/>
  <c r="E79" i="7" l="1"/>
  <c r="C48" i="7"/>
  <c r="C23" i="7"/>
  <c r="C26" i="7" l="1"/>
  <c r="C63" i="7" l="1"/>
  <c r="C28" i="7" l="1"/>
  <c r="C82" i="7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<sst xmlns="http://schemas.openxmlformats.org/spreadsheetml/2006/main" count="3185" uniqueCount="1301">
  <si>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</si>
  <si>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</si>
  <si>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</si>
  <si>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</si>
  <si>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</si>
  <si>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</si>
  <si>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</si>
  <si>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</si>
  <si>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</si>
  <si>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</si>
  <si>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</si>
  <si>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</si>
  <si>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</si>
  <si>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</si>
  <si>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</si>
  <si>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</si>
  <si>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</si>
  <si>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</si>
  <si>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</si>
  <si>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</si>
  <si>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</si>
  <si>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</si>
  <si>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</si>
  <si>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</si>
  <si>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</si>
  <si>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</si>
  <si>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</si>
  <si>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</si>
  <si>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</si>
  <si>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</si>
  <si>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</si>
  <si>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</si>
  <si>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</si>
  <si>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</si>
  <si>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</si>
  <si>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</si>
  <si>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</si>
  <si>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</si>
  <si>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</si>
  <si>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</si>
  <si>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</si>
  <si>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</si>
  <si>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</si>
  <si>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</si>
  <si>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</si>
  <si>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</si>
  <si>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</si>
  <si>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</si>
  <si>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</si>
  <si>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</si>
  <si>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</si>
  <si>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</si>
  <si>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</si>
  <si>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</si>
  <si>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</si>
  <si>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</si>
  <si>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</si>
  <si>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</si>
  <si>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</si>
  <si>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</si>
  <si>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</si>
  <si>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</si>
  <si>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</si>
  <si>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</si>
  <si>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</si>
  <si>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</si>
  <si>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</si>
  <si>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</si>
  <si>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</si>
  <si>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</si>
  <si>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</si>
  <si>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</si>
  <si>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</si>
  <si>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</si>
  <si>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</si>
  <si>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</si>
  <si>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</si>
  <si>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</si>
  <si>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</si>
  <si>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</si>
  <si>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</si>
  <si>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</si>
  <si>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</si>
  <si>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</si>
  <si>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</si>
  <si>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</si>
  <si>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</si>
  <si>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</si>
  <si>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</si>
  <si>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</si>
  <si>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</si>
  <si>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</si>
  <si>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</si>
  <si>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</si>
  <si>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</si>
  <si>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</si>
  <si>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</si>
  <si>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</si>
  <si>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</si>
  <si>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</si>
  <si>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</si>
  <si>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</si>
  <si>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</si>
  <si>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</si>
  <si>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</si>
  <si>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</si>
  <si>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</si>
  <si>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</si>
  <si>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</si>
  <si>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</si>
  <si>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</si>
  <si>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</si>
  <si>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</si>
  <si>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</si>
  <si>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</si>
  <si>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</si>
  <si>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</si>
  <si>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</si>
  <si>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</si>
  <si>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</si>
  <si>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</si>
  <si>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</si>
  <si>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</si>
  <si>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</si>
  <si>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</si>
  <si>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</si>
  <si>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</si>
  <si>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</si>
  <si>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</si>
  <si>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</si>
  <si>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</si>
  <si>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</si>
  <si>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</si>
  <si>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</si>
  <si>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</si>
  <si>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</si>
  <si>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</si>
  <si>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</si>
  <si>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</si>
  <si>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</si>
  <si>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</si>
  <si>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</si>
  <si>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</si>
  <si>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</si>
  <si>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</si>
  <si>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</si>
  <si>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</si>
  <si>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</si>
  <si>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</si>
  <si>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</si>
  <si>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</si>
  <si>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</si>
  <si>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</si>
  <si>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</si>
  <si>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</si>
  <si>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</si>
  <si>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</si>
  <si>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</si>
  <si>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</si>
  <si>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</si>
  <si>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</si>
  <si>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</si>
  <si>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</si>
  <si>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</si>
  <si>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</si>
  <si>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</si>
  <si>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</si>
  <si>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</si>
  <si>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</si>
  <si>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</si>
  <si>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</si>
  <si>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</si>
  <si>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</si>
  <si>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</si>
  <si>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</si>
  <si>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</si>
  <si>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</si>
  <si>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</si>
  <si>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</si>
  <si>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</si>
  <si>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</si>
  <si>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</si>
  <si>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</si>
  <si>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</si>
  <si>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</si>
  <si>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</si>
  <si>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</si>
  <si>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</si>
  <si>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</si>
  <si>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</si>
  <si>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</si>
  <si>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</si>
  <si>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</si>
  <si>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</si>
  <si>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</si>
  <si>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</si>
  <si>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</si>
  <si>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</si>
  <si>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</si>
  <si>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</si>
  <si>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</si>
  <si>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</si>
  <si>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</si>
  <si>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</si>
  <si>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</si>
  <si>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</si>
  <si>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</si>
  <si>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</si>
  <si>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</si>
  <si>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</si>
  <si>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</si>
  <si>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</si>
  <si>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</si>
  <si>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</si>
  <si>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</si>
  <si>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</si>
  <si>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</si>
  <si>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</si>
  <si>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</si>
  <si>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</si>
  <si>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</si>
  <si>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</si>
  <si>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</si>
  <si>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</si>
  <si>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</si>
  <si>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</si>
  <si>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</si>
  <si>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</si>
  <si>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</si>
  <si>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</si>
  <si>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</si>
  <si>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</si>
  <si>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</si>
  <si>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</si>
  <si>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</si>
  <si>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</si>
  <si>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</si>
  <si>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</si>
  <si>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</si>
  <si>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</si>
  <si>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</si>
  <si>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</si>
  <si>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</si>
  <si>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</si>
  <si>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</si>
  <si>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</si>
  <si>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</si>
  <si>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</si>
  <si>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</si>
  <si>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</si>
  <si>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</si>
  <si>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</si>
  <si>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</si>
  <si>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</si>
  <si>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</si>
  <si>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</si>
  <si>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</si>
  <si>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</si>
  <si>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</si>
  <si>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</si>
  <si>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</si>
  <si>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</si>
  <si>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</si>
  <si>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</si>
  <si>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</si>
  <si>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</si>
  <si>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</si>
  <si>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</si>
  <si>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</si>
  <si>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</si>
  <si>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</si>
  <si>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</si>
  <si>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</si>
  <si>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</si>
  <si>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</si>
  <si>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</si>
  <si>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</si>
  <si>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</si>
  <si>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</si>
  <si>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</si>
  <si>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</si>
  <si>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</si>
  <si>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</si>
  <si>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</si>
  <si>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</si>
  <si>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</si>
  <si>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</si>
  <si>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</si>
  <si>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</si>
  <si>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</si>
  <si>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</si>
  <si>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</si>
  <si>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</si>
  <si>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</si>
  <si>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</si>
  <si>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</si>
  <si>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</si>
  <si>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</si>
  <si>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</si>
  <si>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</si>
  <si>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</si>
  <si>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</si>
  <si>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</si>
  <si>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</si>
  <si>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</si>
  <si>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</si>
  <si>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</si>
  <si>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</si>
  <si>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</si>
  <si>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</si>
  <si>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</si>
  <si>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</si>
  <si>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</si>
  <si>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</si>
  <si>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</si>
  <si>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</si>
  <si>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</si>
  <si>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</si>
  <si>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</si>
  <si>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</si>
  <si>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</si>
  <si>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</si>
  <si>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</si>
  <si>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</si>
  <si>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</si>
  <si>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</si>
  <si>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</si>
  <si>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</si>
  <si>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</si>
  <si>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</si>
  <si>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</si>
  <si>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</si>
  <si>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</si>
  <si>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</si>
  <si>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</si>
  <si>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</si>
  <si>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</si>
  <si>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</si>
  <si>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</si>
  <si>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</si>
  <si>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</si>
  <si>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</si>
  <si>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</si>
  <si>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</si>
  <si>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</si>
  <si>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</si>
  <si>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</si>
  <si>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</si>
  <si>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</si>
  <si>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</si>
  <si>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</si>
  <si>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</si>
  <si>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</si>
  <si>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</si>
  <si>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</si>
  <si>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</si>
  <si>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</si>
  <si>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</si>
  <si>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</si>
  <si>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</si>
  <si>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</si>
  <si>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</si>
  <si>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</si>
  <si>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</si>
  <si>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</si>
  <si>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</si>
  <si>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</si>
  <si>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</si>
  <si>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</si>
  <si>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</si>
  <si>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</si>
  <si>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</si>
  <si>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</si>
  <si>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</si>
  <si>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</si>
  <si>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</si>
  <si>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</si>
  <si>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</si>
  <si>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</si>
  <si>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</si>
  <si>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</si>
  <si>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</si>
  <si>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</si>
  <si>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</si>
  <si>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</si>
  <si>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</si>
  <si>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</si>
  <si>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</si>
  <si>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</si>
  <si>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</si>
  <si>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</si>
  <si>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</si>
  <si>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</si>
  <si>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</si>
  <si>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</si>
  <si>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</si>
  <si>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</si>
  <si>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</si>
  <si>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</si>
  <si>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</si>
  <si>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</si>
  <si>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</si>
  <si>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</si>
  <si>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</si>
  <si>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</si>
  <si>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</si>
  <si>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</si>
  <si>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</si>
  <si>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</si>
  <si>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</si>
  <si>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</si>
  <si>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</si>
  <si>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</si>
  <si>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</si>
  <si>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</si>
  <si>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</si>
  <si>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</si>
  <si>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</si>
  <si>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</si>
  <si>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</si>
  <si>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</si>
  <si>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</si>
  <si>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</si>
  <si>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</si>
  <si>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</si>
  <si>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</si>
  <si>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</si>
  <si>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</si>
  <si>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</si>
  <si>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</si>
  <si>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</si>
  <si>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</si>
  <si>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</si>
  <si>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</si>
  <si>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</si>
  <si>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</si>
  <si>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</si>
  <si>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</si>
  <si>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</si>
  <si>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</si>
  <si>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</si>
  <si>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</si>
  <si>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</si>
  <si>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</si>
  <si>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</si>
  <si>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</si>
  <si>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</si>
  <si>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</si>
  <si>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</si>
  <si>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</si>
  <si>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</si>
  <si>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</si>
  <si>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</si>
  <si>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</si>
  <si>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</si>
  <si>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</si>
  <si>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</si>
  <si>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</si>
  <si>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</si>
  <si>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</si>
  <si>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</si>
  <si>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</si>
  <si>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</si>
  <si>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</si>
  <si>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</si>
  <si>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</si>
  <si>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</si>
  <si>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</si>
  <si>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</si>
  <si>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</si>
  <si>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</si>
  <si>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</si>
  <si>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</si>
  <si>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</si>
  <si>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</si>
  <si>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</si>
  <si>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</si>
  <si>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</si>
  <si>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</si>
  <si>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</si>
  <si>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</si>
  <si>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</si>
  <si>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</si>
  <si>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</si>
  <si>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</si>
  <si>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</si>
  <si>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</si>
  <si>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</si>
  <si>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</si>
  <si>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</si>
  <si>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</si>
  <si>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</si>
  <si>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</si>
  <si>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</si>
  <si>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</si>
  <si>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</si>
  <si>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</si>
  <si>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</si>
  <si>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</si>
  <si>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</si>
  <si>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</si>
  <si>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</si>
  <si>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</si>
  <si>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</si>
  <si>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</si>
  <si>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</si>
  <si>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</si>
  <si>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</si>
  <si>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</si>
  <si>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</si>
  <si>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</si>
  <si>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</si>
  <si>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</si>
  <si>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</si>
  <si>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</si>
  <si>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</si>
  <si>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</si>
  <si>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</si>
  <si>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</si>
  <si>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</si>
  <si>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</si>
  <si>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</si>
  <si>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</si>
  <si>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</si>
  <si>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</si>
  <si>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</si>
  <si>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</si>
  <si>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</si>
  <si>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</si>
  <si>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</si>
  <si>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</si>
  <si>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</si>
  <si>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</si>
  <si>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</si>
  <si>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</si>
  <si>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</si>
  <si>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</si>
  <si>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</si>
  <si>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</si>
  <si>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</si>
  <si>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</si>
  <si>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</si>
  <si>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</si>
  <si>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</si>
  <si>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</si>
  <si>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</si>
  <si>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</si>
  <si>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</si>
  <si>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</si>
  <si>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</si>
  <si>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</si>
  <si>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</si>
  <si>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</si>
  <si>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</si>
  <si>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</si>
  <si>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</si>
  <si>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</si>
  <si>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</si>
  <si>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</si>
  <si>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</si>
  <si>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</si>
  <si>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</si>
  <si>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</si>
  <si>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</si>
  <si>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</si>
  <si>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</si>
  <si>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</si>
  <si>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</si>
  <si>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</si>
  <si>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</si>
  <si>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</si>
  <si>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</si>
  <si>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</si>
  <si>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</si>
  <si>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</si>
  <si>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</si>
  <si>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</si>
  <si>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</si>
  <si>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</si>
  <si>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</si>
  <si>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</si>
  <si>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</si>
  <si>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</si>
  <si>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</si>
  <si>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</si>
  <si>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</si>
  <si>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</si>
  <si>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</si>
  <si>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</si>
  <si>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</si>
  <si>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</si>
  <si>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</si>
  <si>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</si>
  <si>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</si>
  <si>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</si>
  <si>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</si>
  <si>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</si>
  <si>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</si>
  <si>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</si>
  <si>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</si>
  <si>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</si>
  <si>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</si>
  <si>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</si>
  <si>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</si>
  <si>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</si>
  <si>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</si>
  <si>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</si>
  <si>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</si>
  <si>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</si>
  <si>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</si>
  <si>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</si>
  <si>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</si>
  <si>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</si>
  <si>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</si>
  <si>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</si>
  <si>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</si>
  <si>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</si>
  <si>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</si>
  <si>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</si>
  <si>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</si>
  <si>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</si>
  <si>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</si>
  <si>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</si>
  <si>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</si>
  <si>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</si>
  <si>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</si>
  <si>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</si>
  <si>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</si>
  <si>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</si>
  <si>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</si>
  <si>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</si>
  <si>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</si>
  <si>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</si>
  <si>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</si>
  <si>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</si>
  <si>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</si>
  <si>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</si>
  <si>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</si>
  <si>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</si>
  <si>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</si>
  <si>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</si>
  <si>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</si>
  <si>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</si>
  <si>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</si>
  <si>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</si>
  <si>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</si>
  <si>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</si>
  <si>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</si>
  <si>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</si>
  <si>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</si>
  <si>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</si>
  <si>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</si>
  <si>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</si>
  <si>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</si>
  <si>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</si>
  <si>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</si>
  <si>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</si>
  <si>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</si>
  <si>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</si>
  <si>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</si>
  <si>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</si>
  <si>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</si>
  <si>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</si>
  <si>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</si>
  <si>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</si>
  <si>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</si>
  <si>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</si>
  <si>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</si>
  <si>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</si>
  <si>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</si>
  <si>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</si>
  <si>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</si>
  <si>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</si>
  <si>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</si>
  <si>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</si>
  <si>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</si>
  <si>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</si>
  <si>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</si>
  <si>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</si>
  <si>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</si>
  <si>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</si>
  <si>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</si>
  <si>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</si>
  <si>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</si>
  <si>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</si>
  <si>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</si>
  <si>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</si>
  <si>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</si>
  <si>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</si>
  <si>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</si>
  <si>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</si>
  <si>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</si>
  <si>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</si>
  <si>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</si>
  <si>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</si>
  <si>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</si>
  <si>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</si>
  <si>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</si>
  <si>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</si>
  <si>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</si>
  <si>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</si>
  <si>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</si>
  <si>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</si>
  <si>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</si>
  <si>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</si>
  <si>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</si>
  <si>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</si>
  <si>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</si>
  <si>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</si>
  <si>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</si>
  <si>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</si>
  <si>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</si>
  <si>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</si>
  <si>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</si>
  <si>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</si>
  <si>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</si>
  <si>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</si>
  <si>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</si>
  <si>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</si>
  <si>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</si>
  <si>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</si>
  <si>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</si>
  <si>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</si>
  <si>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</si>
  <si>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</si>
  <si>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</si>
  <si>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</si>
  <si>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</si>
  <si>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</si>
  <si>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</si>
  <si>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</si>
  <si>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</si>
  <si>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</si>
  <si>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</si>
  <si>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</si>
  <si>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</si>
  <si>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</si>
  <si>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</si>
  <si>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</si>
  <si>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</si>
  <si>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</si>
  <si>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</si>
  <si>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</si>
  <si>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</si>
  <si>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</si>
  <si>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</si>
  <si>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</si>
  <si>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</si>
  <si>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</si>
  <si>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</si>
  <si>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</si>
  <si>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</si>
  <si>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</si>
  <si>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</si>
  <si>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</si>
  <si>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</si>
  <si>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</si>
  <si>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</si>
  <si>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</si>
  <si>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</si>
  <si>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</si>
  <si>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</si>
  <si>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</si>
  <si>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</si>
  <si>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</si>
  <si>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</si>
  <si>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</si>
  <si>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</si>
  <si>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</si>
  <si>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</si>
  <si>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</si>
  <si>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</si>
  <si>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</si>
  <si>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</si>
  <si>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</si>
  <si>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</si>
  <si>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</si>
  <si>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</si>
  <si>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</si>
  <si>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</si>
  <si>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</si>
  <si>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</si>
  <si>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</si>
  <si>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</si>
  <si>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</si>
  <si>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</si>
  <si>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</si>
  <si>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</si>
  <si>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</si>
  <si>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</si>
  <si>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</si>
  <si>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</si>
  <si>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</si>
  <si>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</si>
  <si>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</si>
  <si>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</si>
  <si>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</si>
  <si>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</si>
  <si>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</si>
  <si>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</si>
  <si>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</si>
  <si>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</si>
  <si>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</si>
  <si>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</si>
  <si>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</si>
  <si>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</si>
  <si>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</si>
  <si>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</si>
  <si>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</si>
  <si>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</si>
  <si>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</si>
  <si>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</si>
  <si>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</si>
  <si>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</si>
  <si>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</si>
  <si>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</si>
  <si>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</si>
  <si>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</si>
  <si>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</si>
  <si>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</si>
  <si>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</si>
  <si>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</si>
  <si>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</si>
  <si>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</si>
  <si>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</si>
  <si>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</si>
  <si>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</si>
  <si>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</si>
  <si>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</si>
  <si>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</si>
  <si>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</si>
  <si>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</si>
  <si>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</si>
  <si>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</si>
  <si>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</si>
  <si>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</si>
  <si>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</si>
  <si>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</si>
  <si>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</si>
  <si>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</si>
  <si>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</si>
  <si>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</si>
  <si>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</si>
  <si>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</si>
  <si>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</si>
  <si>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</si>
  <si>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</si>
  <si>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</si>
  <si>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</si>
  <si>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</si>
  <si>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</si>
  <si>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</si>
  <si>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</si>
  <si>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</si>
  <si>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</si>
  <si>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</si>
  <si>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</si>
  <si>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</si>
  <si>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</si>
  <si>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</si>
  <si>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</si>
  <si>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</si>
  <si>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</si>
  <si>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</si>
  <si>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</si>
  <si>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</si>
  <si>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</si>
  <si>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</si>
  <si>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</si>
  <si>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</si>
  <si>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</si>
  <si>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</si>
  <si>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</si>
  <si>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</si>
  <si>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</si>
  <si>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</si>
  <si>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</si>
  <si>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</si>
  <si>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</si>
  <si>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</si>
  <si>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</si>
  <si>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</si>
  <si>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</si>
  <si>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</si>
  <si>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</si>
  <si>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</si>
  <si>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</si>
  <si>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</si>
  <si>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</si>
  <si>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</si>
  <si>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</si>
  <si>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</si>
  <si>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</si>
  <si>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</si>
  <si>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</si>
  <si>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</si>
  <si>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</si>
  <si>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</si>
  <si>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</si>
  <si>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</si>
  <si>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</si>
  <si>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</si>
  <si>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</si>
  <si>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</si>
  <si>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</si>
  <si>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</si>
  <si>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</si>
  <si>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</si>
  <si>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</si>
  <si>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</si>
  <si>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</si>
  <si>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</si>
  <si>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</si>
  <si>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</si>
  <si>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</si>
  <si>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</si>
  <si>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</si>
  <si>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</si>
  <si>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</si>
  <si>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</si>
  <si>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</si>
  <si>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</si>
  <si>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</si>
  <si>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</si>
  <si>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</si>
  <si>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</si>
  <si>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</si>
  <si>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</si>
  <si>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</si>
  <si>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</si>
  <si>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</si>
  <si>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</si>
  <si>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</si>
  <si>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</si>
  <si>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</si>
  <si>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</si>
  <si>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</si>
  <si>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</si>
  <si>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</si>
  <si>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</si>
  <si>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</si>
  <si>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</si>
  <si>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</si>
  <si>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</si>
  <si>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</si>
  <si>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</si>
  <si>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</si>
  <si>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</si>
  <si>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</si>
  <si>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</si>
  <si>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</si>
  <si>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</si>
  <si>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</si>
  <si>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</si>
  <si>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</si>
  <si>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</si>
  <si>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</si>
  <si>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</si>
  <si>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</si>
  <si>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</si>
  <si>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</si>
  <si>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</si>
  <si>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</si>
  <si>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</si>
  <si>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</si>
  <si>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</si>
  <si>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</si>
  <si>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</si>
  <si>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</si>
  <si>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</si>
  <si>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</si>
  <si>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</si>
  <si>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</si>
  <si>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</si>
  <si>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</si>
  <si>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</si>
  <si>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</si>
  <si>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</si>
  <si>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</si>
  <si>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</si>
  <si>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</si>
  <si>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</si>
  <si>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</si>
  <si>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</si>
  <si>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</si>
  <si>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</si>
  <si>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</si>
  <si>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</si>
  <si>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</si>
  <si>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</si>
  <si>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</si>
  <si>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</si>
  <si>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</si>
  <si>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</si>
  <si>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</si>
  <si>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</si>
  <si>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</si>
  <si>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</si>
  <si>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</si>
  <si>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</si>
  <si>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</si>
  <si>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</si>
  <si>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</si>
  <si>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</si>
  <si>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</si>
  <si>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</si>
  <si>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</si>
  <si>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</si>
  <si>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</si>
  <si>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</si>
  <si>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</si>
  <si>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</si>
  <si>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</si>
  <si>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</si>
  <si>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</si>
  <si>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</si>
  <si>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</si>
  <si>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</si>
  <si>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</si>
  <si>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</si>
  <si>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</si>
  <si>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</si>
  <si>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</si>
  <si>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</si>
  <si>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</si>
  <si>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</si>
  <si>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</si>
  <si>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</si>
  <si>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</si>
  <si>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</si>
  <si>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</si>
  <si>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</si>
  <si>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</si>
  <si>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</si>
  <si>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</si>
  <si>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</si>
  <si>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</si>
  <si>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</si>
  <si>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</si>
  <si>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</si>
  <si>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</si>
  <si>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</si>
  <si>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</si>
  <si>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</si>
  <si>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</si>
  <si>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</si>
  <si>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</si>
  <si>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</si>
  <si>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</si>
  <si>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</si>
  <si>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</si>
  <si>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</si>
  <si>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</si>
  <si>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</si>
  <si>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</si>
  <si>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</si>
  <si>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</si>
  <si>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</si>
  <si>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</si>
  <si>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</si>
  <si>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</si>
  <si>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</si>
  <si>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</si>
  <si>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</si>
  <si>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</si>
  <si>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</si>
  <si>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</si>
  <si>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</si>
  <si>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</si>
  <si>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</si>
  <si>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</si>
  <si>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</si>
  <si>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</si>
  <si>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</si>
  <si>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</si>
  <si>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</si>
  <si>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</si>
  <si>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</si>
  <si>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</si>
  <si>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</si>
  <si>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</si>
  <si>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</si>
  <si>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</si>
  <si>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</si>
  <si>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</si>
  <si>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</si>
  <si>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</si>
  <si>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</si>
  <si>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</si>
  <si>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</si>
  <si>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</si>
  <si>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</si>
  <si>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</si>
  <si>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</si>
  <si>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</si>
  <si>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</si>
  <si>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</si>
  <si>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</si>
  <si>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</si>
  <si>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</si>
  <si>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</si>
  <si>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</si>
  <si>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</si>
  <si>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</si>
  <si>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</si>
  <si>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</si>
  <si>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</si>
  <si>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</si>
  <si>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</si>
  <si>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</si>
  <si>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</si>
  <si>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</si>
  <si>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</si>
  <si>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</si>
  <si>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</si>
  <si>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</si>
  <si>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</si>
  <si>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</si>
  <si>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</si>
  <si>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</si>
  <si>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</si>
  <si>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</si>
  <si>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</si>
  <si>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</si>
  <si>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</si>
  <si>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</si>
  <si>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</si>
  <si>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</si>
  <si>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</si>
  <si>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</si>
  <si>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</si>
  <si>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</si>
  <si>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</si>
  <si>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</si>
  <si>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</si>
  <si>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</si>
  <si>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</si>
  <si>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</si>
  <si>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</si>
  <si>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</si>
  <si>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</si>
  <si>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</si>
  <si>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</si>
  <si>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</si>
  <si>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</si>
  <si>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</si>
  <si>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</si>
  <si>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</si>
  <si>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</si>
  <si>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</si>
  <si>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</si>
  <si>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</si>
  <si>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</si>
  <si>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</si>
  <si>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</si>
  <si>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</si>
  <si>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</si>
  <si>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</si>
  <si>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</si>
  <si>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</si>
  <si>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</si>
  <si>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</si>
  <si>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</si>
  <si>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</si>
  <si>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</si>
  <si>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</si>
  <si>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</si>
  <si>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</si>
  <si>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</si>
  <si>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</si>
  <si>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</si>
  <si>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</si>
  <si>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</si>
  <si>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</si>
  <si>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</si>
  <si>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</si>
  <si>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</si>
  <si>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</si>
  <si>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</si>
  <si>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</si>
  <si>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</si>
  <si>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</si>
  <si>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</si>
  <si>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</si>
  <si>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</si>
  <si>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</si>
  <si>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</si>
  <si>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</si>
  <si>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</si>
  <si>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</si>
  <si>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</si>
  <si>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</si>
  <si>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</si>
  <si>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</si>
  <si>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</si>
  <si>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</si>
  <si>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</si>
  <si>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</si>
  <si>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</si>
  <si>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</si>
  <si>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</si>
  <si>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</si>
  <si>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</si>
  <si>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</si>
  <si>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</si>
  <si>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</si>
  <si>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</si>
  <si>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</si>
  <si>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</si>
  <si>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</si>
  <si>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</si>
  <si>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</si>
  <si>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</si>
  <si>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</si>
  <si>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</si>
  <si>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</si>
  <si>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</si>
  <si>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</si>
  <si>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</si>
  <si>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</si>
  <si>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</si>
  <si>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</si>
  <si>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</si>
  <si>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</si>
  <si>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</si>
  <si>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</si>
  <si>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</si>
  <si>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+</t>
  </si>
  <si>
    <t xml:space="preserve">ESTADO DE RESULTADO </t>
  </si>
  <si>
    <t>AL 31 DE  MAYO  2024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</si>
  <si>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</si>
  <si>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</si>
  <si>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</si>
  <si>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</si>
  <si>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</si>
  <si>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</si>
  <si>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</si>
  <si>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</si>
  <si>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</si>
  <si>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</si>
  <si>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</si>
  <si>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</si>
  <si>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</si>
  <si>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</si>
  <si>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</si>
  <si>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</si>
  <si>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</si>
  <si>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</si>
  <si>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</si>
  <si>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</si>
  <si>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</si>
  <si>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</si>
  <si>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</si>
  <si>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</si>
  <si>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</si>
  <si>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</si>
  <si>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</si>
  <si>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</si>
  <si>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</si>
  <si>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</si>
  <si>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</si>
  <si>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</si>
  <si>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</si>
  <si>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</si>
  <si>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</si>
  <si>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</si>
  <si>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</si>
  <si>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</si>
  <si>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</si>
  <si>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</si>
  <si>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</si>
  <si>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</si>
  <si>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</si>
  <si>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</si>
  <si>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</si>
  <si>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</si>
  <si>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</si>
  <si>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</si>
  <si>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</si>
  <si>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</si>
  <si>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</si>
  <si>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</si>
  <si>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</si>
  <si>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</si>
  <si>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</si>
  <si>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</si>
  <si>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</si>
  <si>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</si>
  <si>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</si>
  <si>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>Maquinaria y Herramienta</t>
  </si>
  <si>
    <t xml:space="preserve">Equipode de comunicación, telecomunicaciones </t>
  </si>
  <si>
    <t>Vehiculos y Equipo  de Transportes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</si>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</sst>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5" fillId="0" borderId="0" xfId="2" applyFont="1"/>
    <xf numFmtId="170" fontId="45" fillId="0" borderId="3" xfId="0" applyNumberFormat="1" applyFont="1" applyBorder="1"/>
    <xf numFmtId="0" fontId="5" fillId="22" borderId="3" xfId="0" applyFont="1" applyFill="1" applyBorder="1"/>
    <xf numFmtId="0" fontId="46" fillId="0" borderId="3" xfId="0" applyFont="1" applyBorder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84</xdr:row>
      <xdr:rowOff>28575</xdr:rowOff>
    </xdr:from>
    <xdr:to>
      <xdr:col>2</xdr:col>
      <xdr:colOff>3105151</xdr:colOff>
      <xdr:row>95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59F5C9-7A5B-40FA-100C-3521C570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5300" y="18421350"/>
          <a:ext cx="7877176" cy="201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463997</xdr:colOff>
      <xdr:row>30</xdr:row>
      <xdr:rowOff>27292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3BDB3-20CD-1DF2-4A67-240BAF2F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8083997" cy="278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80" t="s">
        <v>1</v>
      </c>
      <c r="B3" s="180"/>
      <c r="C3" s="180"/>
      <c r="D3" s="180"/>
      <c r="E3" s="180"/>
      <c r="F3" s="180"/>
      <c r="G3" s="181"/>
      <c r="H3" s="180"/>
      <c r="I3" s="180"/>
      <c r="J3" s="180"/>
      <c r="K3" s="181"/>
      <c r="L3" s="180"/>
      <c r="M3" s="180"/>
      <c r="N3" s="180"/>
      <c r="O3" s="180"/>
      <c r="P3" s="176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80" t="s">
        <v>2</v>
      </c>
      <c r="B4" s="180"/>
      <c r="C4" s="180"/>
      <c r="D4" s="180"/>
      <c r="E4" s="180"/>
      <c r="F4" s="180"/>
      <c r="G4" s="181"/>
      <c r="H4" s="180"/>
      <c r="I4" s="180"/>
      <c r="J4" s="180"/>
      <c r="K4" s="181"/>
      <c r="L4" s="180"/>
      <c r="M4" s="180"/>
      <c r="N4" s="180"/>
      <c r="O4" s="180"/>
      <c r="P4" s="176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80" t="s">
        <v>3</v>
      </c>
      <c r="B5" s="180"/>
      <c r="C5" s="180"/>
      <c r="D5" s="180"/>
      <c r="E5" s="180"/>
      <c r="F5" s="180"/>
      <c r="G5" s="181"/>
      <c r="H5" s="180"/>
      <c r="I5" s="180"/>
      <c r="J5" s="180"/>
      <c r="K5" s="181"/>
      <c r="L5" s="180"/>
      <c r="M5" s="180"/>
      <c r="N5" s="180"/>
      <c r="O5" s="180"/>
      <c r="P5" s="176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82" t="s">
        <v>4</v>
      </c>
      <c r="B6" s="182"/>
      <c r="C6" s="182"/>
      <c r="D6" s="182"/>
      <c r="E6" s="182"/>
      <c r="F6" s="182"/>
      <c r="G6" s="183"/>
      <c r="H6" s="182"/>
      <c r="I6" s="182"/>
      <c r="J6" s="182"/>
      <c r="K6" s="183"/>
      <c r="L6" s="182"/>
      <c r="M6" s="182"/>
      <c r="N6" s="182"/>
      <c r="O6" s="182"/>
      <c r="P6" s="177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82" t="s">
        <v>5</v>
      </c>
      <c r="B7" s="182"/>
      <c r="C7" s="182"/>
      <c r="D7" s="182"/>
      <c r="E7" s="182"/>
      <c r="F7" s="182"/>
      <c r="G7" s="183"/>
      <c r="H7" s="182"/>
      <c r="I7" s="182"/>
      <c r="J7" s="182"/>
      <c r="K7" s="183"/>
      <c r="L7" s="182"/>
      <c r="M7" s="182"/>
      <c r="N7" s="182"/>
      <c r="O7" s="182"/>
      <c r="P7" s="177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90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90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90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90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90">
        <v>9883766</v>
      </c>
      <c r="Y14" s="1"/>
      <c r="Z14" s="1"/>
      <c r="AA14" s="1"/>
      <c r="AB14" s="1"/>
      <c r="AC14" s="1"/>
      <c r="AD14" s="191"/>
      <c r="AE14" s="191"/>
      <c r="AF14" s="191"/>
      <c r="AG14" s="191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90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90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90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92" t="s">
        <v>118</v>
      </c>
      <c r="N18" s="193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4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9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90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90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90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90">
        <v>135573000</v>
      </c>
      <c r="Y23" s="1"/>
      <c r="Z23" s="1"/>
      <c r="AA23" s="1"/>
      <c r="AB23" s="1"/>
      <c r="AC23" s="1"/>
      <c r="AD23" s="191"/>
      <c r="AE23" s="191"/>
      <c r="AF23" s="191"/>
      <c r="AG23" s="191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90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90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90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90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90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90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90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90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90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90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90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90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90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90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90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90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90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90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90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90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90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5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90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90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90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90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6" t="s">
        <v>366</v>
      </c>
      <c r="N49" s="196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90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90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90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90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90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90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90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90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90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90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90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90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90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90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90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6" t="s">
        <v>473</v>
      </c>
      <c r="N65" s="196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90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90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90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90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90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90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90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90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90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90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90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90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90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7" t="s">
        <v>455</v>
      </c>
      <c r="C79" s="197" t="s">
        <v>36</v>
      </c>
      <c r="D79" s="197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90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7" t="s">
        <v>455</v>
      </c>
      <c r="C80" s="197" t="s">
        <v>36</v>
      </c>
      <c r="D80" s="197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90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7" t="s">
        <v>455</v>
      </c>
      <c r="C81" s="197" t="s">
        <v>36</v>
      </c>
      <c r="D81" s="197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90">
        <v>45136252</v>
      </c>
      <c r="Y81" s="1"/>
      <c r="Z81" s="1"/>
      <c r="AA81" s="1"/>
      <c r="AB81" s="1"/>
      <c r="AC81" s="1"/>
      <c r="AD81" s="191"/>
      <c r="AE81" s="191"/>
      <c r="AF81" s="191"/>
      <c r="AG81" s="191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6" t="s">
        <v>586</v>
      </c>
      <c r="N82" s="196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7" t="s">
        <v>455</v>
      </c>
      <c r="C83" s="197" t="s">
        <v>36</v>
      </c>
      <c r="D83" s="197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90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90">
        <v>34133964</v>
      </c>
    </row>
    <row r="85" spans="1:33" customFormat="1" ht="39.75" customHeight="1">
      <c r="A85" s="27">
        <v>76</v>
      </c>
      <c r="B85" s="197" t="s">
        <v>455</v>
      </c>
      <c r="C85" s="197" t="s">
        <v>166</v>
      </c>
      <c r="D85" s="197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8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7" t="s">
        <v>455</v>
      </c>
      <c r="C86" s="197" t="s">
        <v>166</v>
      </c>
      <c r="D86" s="197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90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7" t="s">
        <v>455</v>
      </c>
      <c r="C87" s="197" t="s">
        <v>166</v>
      </c>
      <c r="D87" s="197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90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7" t="s">
        <v>455</v>
      </c>
      <c r="C88" s="197" t="s">
        <v>622</v>
      </c>
      <c r="D88" s="197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90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7" t="s">
        <v>455</v>
      </c>
      <c r="C89" s="197" t="s">
        <v>622</v>
      </c>
      <c r="D89" s="197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90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6" t="s">
        <v>640</v>
      </c>
      <c r="N90" s="196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6" t="s">
        <v>646</v>
      </c>
      <c r="N91" s="196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7" t="s">
        <v>455</v>
      </c>
      <c r="C92" s="197" t="s">
        <v>264</v>
      </c>
      <c r="D92" s="197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90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7" t="s">
        <v>455</v>
      </c>
      <c r="C93" s="197" t="s">
        <v>264</v>
      </c>
      <c r="D93" s="197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90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90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90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90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90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90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90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92" t="s">
        <v>698</v>
      </c>
      <c r="N100" s="192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90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90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90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90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92" t="s">
        <v>728</v>
      </c>
      <c r="N104" s="193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90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90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90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90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90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90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90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90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90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90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90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90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90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90">
        <v>2374978700</v>
      </c>
      <c r="Y117" s="1"/>
      <c r="Z117" s="1"/>
      <c r="AA117" s="1"/>
      <c r="AB117" s="1"/>
      <c r="AC117" s="1"/>
      <c r="AD117" s="191"/>
      <c r="AE117" s="191"/>
      <c r="AF117" s="191"/>
      <c r="AG117" s="191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90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90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90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90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90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90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90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90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90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90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3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90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90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90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90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90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90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90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92" t="s">
        <v>934</v>
      </c>
      <c r="N135" s="193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90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92" t="s">
        <v>943</v>
      </c>
      <c r="N136" s="193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90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92" t="s">
        <v>951</v>
      </c>
      <c r="N137" s="193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90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90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90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90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90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9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5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9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90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5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90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9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90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90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90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90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90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90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200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9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90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90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9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90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90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90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90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90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90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90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90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90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90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90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90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90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6" t="s">
        <v>1169</v>
      </c>
      <c r="N169" s="196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90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90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90">
        <v>10864798551</v>
      </c>
      <c r="Y171" s="1"/>
      <c r="Z171" s="1"/>
      <c r="AA171" s="1"/>
      <c r="AB171" s="1"/>
      <c r="AC171" s="1"/>
      <c r="AD171" s="191"/>
      <c r="AE171" s="191"/>
      <c r="AF171" s="191"/>
      <c r="AG171" s="191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90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90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90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90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90">
        <v>254895221769</v>
      </c>
      <c r="Y176" s="1"/>
      <c r="Z176" s="1"/>
      <c r="AA176" s="1"/>
      <c r="AB176" s="1"/>
      <c r="AC176" s="1"/>
      <c r="AD176" s="191"/>
      <c r="AE176" s="191"/>
      <c r="AF176" s="191"/>
      <c r="AG176" s="191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90">
        <v>103477419507</v>
      </c>
      <c r="Y177" s="1"/>
      <c r="Z177" s="1"/>
      <c r="AA177" s="1"/>
      <c r="AB177" s="1"/>
      <c r="AC177" s="1"/>
      <c r="AD177" s="191"/>
      <c r="AE177" s="191"/>
      <c r="AF177" s="191"/>
      <c r="AG177" s="191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201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20"/>
  <sheetViews>
    <sheetView tabSelected="1" topLeftCell="A63" zoomScaleNormal="100" workbookViewId="0">
      <selection activeCell="E87" sqref="E87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B6" s="142" t="s">
        <v>1227</v>
      </c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6" t="s">
        <v>1228</v>
      </c>
      <c r="C9" s="186"/>
      <c r="D9"/>
      <c r="E9"/>
      <c r="F9"/>
    </row>
    <row r="10" spans="1:6" ht="18">
      <c r="B10" s="187" t="s">
        <v>1229</v>
      </c>
      <c r="C10" s="187"/>
      <c r="D10"/>
      <c r="E10"/>
      <c r="F10"/>
    </row>
    <row r="11" spans="1:6" ht="18">
      <c r="B11" s="186" t="s">
        <v>1230</v>
      </c>
      <c r="C11" s="186"/>
      <c r="D11" t="s">
        <v>1231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1232</v>
      </c>
      <c r="F15"/>
    </row>
    <row r="16" spans="1:6" ht="18">
      <c r="A16" s="127"/>
      <c r="B16" s="151" t="s">
        <v>1233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1234</v>
      </c>
      <c r="C18" s="153">
        <v>177195695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1235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1236</v>
      </c>
      <c r="C20" s="154">
        <v>87944000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1237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1238</v>
      </c>
      <c r="C23" s="153">
        <f>C18+C20-C21</f>
        <v>265139695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1239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1240</v>
      </c>
      <c r="C26" s="148">
        <f>C23</f>
        <v>265139695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1241</v>
      </c>
      <c r="C28" s="156">
        <f>+C30+C48+C63+C73</f>
        <v>85429781.75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1242</v>
      </c>
      <c r="C30" s="156">
        <f>+C31+C33+C34+C36+C37+C40+C44+C45+C46+C41+C39+C35+C42+C38+C43+C32</f>
        <v>61815356.079999991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1243</v>
      </c>
      <c r="C31" s="153">
        <v>30210000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1244</v>
      </c>
      <c r="C32" s="153">
        <v>200000</v>
      </c>
      <c r="D32"/>
      <c r="E32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1245</v>
      </c>
      <c r="C33" s="153">
        <v>0</v>
      </c>
      <c r="D33"/>
      <c r="E33" s="163"/>
      <c r="F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1246</v>
      </c>
      <c r="C34" s="153">
        <v>15181000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1247</v>
      </c>
      <c r="C35" s="153">
        <v>0</v>
      </c>
      <c r="D35"/>
      <c r="E35" s="136"/>
      <c r="F35" s="136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1248</v>
      </c>
      <c r="C36" s="153">
        <v>786500</v>
      </c>
      <c r="D36"/>
      <c r="E36" s="140"/>
      <c r="F36" s="140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1249</v>
      </c>
      <c r="C37" s="153">
        <v>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1250</v>
      </c>
      <c r="C38" s="153">
        <v>0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1251</v>
      </c>
      <c r="C39" s="153">
        <v>59559.07</v>
      </c>
      <c r="D39"/>
      <c r="E39" s="137"/>
      <c r="F39" s="137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1252</v>
      </c>
      <c r="C40" s="153">
        <v>1292000</v>
      </c>
      <c r="D40"/>
      <c r="E40"/>
      <c r="F40" s="16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1253</v>
      </c>
      <c r="C41" s="153">
        <v>7047604.2999999998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1254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1255</v>
      </c>
      <c r="C43" s="153">
        <v>0</v>
      </c>
      <c r="D43"/>
      <c r="E43"/>
      <c r="F4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1256</v>
      </c>
      <c r="C44" s="153">
        <v>3257836.55</v>
      </c>
      <c r="D44"/>
      <c r="E44" s="136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1257</v>
      </c>
      <c r="C45" s="153">
        <v>3292802.5</v>
      </c>
      <c r="D45"/>
      <c r="E45" s="140"/>
      <c r="F45" s="140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1258</v>
      </c>
      <c r="C46" s="153">
        <v>488053.66</v>
      </c>
      <c r="D46"/>
      <c r="E46" s="137"/>
      <c r="F46" s="137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/>
      <c r="C47" s="153"/>
      <c r="D47"/>
      <c r="E47" s="163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58" t="s">
        <v>1259</v>
      </c>
      <c r="C48" s="156">
        <f>+C49+C50+C51+C52+C53+C54+C55+C56+C59+C60+C61+C57+C58+C62</f>
        <v>9457373.3199999984</v>
      </c>
      <c r="D48"/>
      <c r="E48" s="170"/>
      <c r="F48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1260</v>
      </c>
      <c r="C49" s="153">
        <f>925186.26+911937.01</f>
        <v>1837123.27</v>
      </c>
      <c r="D49"/>
      <c r="E49" s="136"/>
      <c r="F49" s="136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1261</v>
      </c>
      <c r="C50" s="153">
        <f>167787.71+12288</f>
        <v>180075.71</v>
      </c>
      <c r="D50"/>
      <c r="E50" s="165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1262</v>
      </c>
      <c r="C51" s="153">
        <v>195441.26</v>
      </c>
      <c r="D51"/>
      <c r="E51" s="16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1263</v>
      </c>
      <c r="C52" s="153">
        <v>592750</v>
      </c>
      <c r="D52"/>
      <c r="E52"/>
      <c r="F52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1264</v>
      </c>
      <c r="C53" s="153">
        <v>12570</v>
      </c>
      <c r="D53"/>
      <c r="E53" s="170"/>
      <c r="F53" s="16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1265</v>
      </c>
      <c r="C54" s="153">
        <v>1597923.38</v>
      </c>
      <c r="D54"/>
      <c r="E54" s="164"/>
      <c r="F54" s="136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1266</v>
      </c>
      <c r="C55" s="153">
        <v>1173691.46</v>
      </c>
      <c r="D55"/>
      <c r="E55" s="168"/>
      <c r="F55" s="16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.75" customHeight="1">
      <c r="A56" s="127"/>
      <c r="B56" s="147" t="s">
        <v>1267</v>
      </c>
      <c r="C56" s="153">
        <v>642280.1</v>
      </c>
      <c r="D56"/>
      <c r="E56" s="169"/>
      <c r="F56" s="137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.75" customHeight="1">
      <c r="A57" s="127"/>
      <c r="B57" s="147" t="s">
        <v>1268</v>
      </c>
      <c r="C57" s="153">
        <v>0</v>
      </c>
      <c r="D57"/>
      <c r="E57" s="169"/>
      <c r="F57" s="13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5" customHeight="1">
      <c r="A58" s="127"/>
      <c r="B58" s="147" t="s">
        <v>1269</v>
      </c>
      <c r="C58" s="153">
        <v>1562.85</v>
      </c>
      <c r="D58" s="163"/>
      <c r="E58" s="167"/>
      <c r="F58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1270</v>
      </c>
      <c r="C59" s="153">
        <v>14200</v>
      </c>
      <c r="D59"/>
      <c r="E59" s="172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1271</v>
      </c>
      <c r="C60" s="153">
        <v>255924.3</v>
      </c>
      <c r="D60"/>
      <c r="E60" s="171"/>
      <c r="F60" s="136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1272</v>
      </c>
      <c r="C61" s="153">
        <v>2264410.9900000002</v>
      </c>
      <c r="D61"/>
      <c r="E61" s="168"/>
      <c r="F61" s="140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1273</v>
      </c>
      <c r="C62" s="153">
        <v>689420</v>
      </c>
      <c r="D62"/>
      <c r="E62" s="166"/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58" t="s">
        <v>1274</v>
      </c>
      <c r="C63" s="156">
        <f>+C64+C65+C66+C67+C68+C69+C71+C72</f>
        <v>3723760.51</v>
      </c>
      <c r="D63"/>
      <c r="E63" s="1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1275</v>
      </c>
      <c r="C64" s="153">
        <v>310727.77</v>
      </c>
      <c r="D64"/>
      <c r="E64" s="173"/>
      <c r="F64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1276</v>
      </c>
      <c r="C65" s="153">
        <v>0</v>
      </c>
      <c r="D65"/>
      <c r="E65" s="174"/>
      <c r="F65" s="136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1277</v>
      </c>
      <c r="C66" s="153">
        <v>54822.8</v>
      </c>
      <c r="D66"/>
      <c r="E66" s="175"/>
      <c r="F66" s="140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47" t="s">
        <v>1278</v>
      </c>
      <c r="C67" s="153">
        <v>0</v>
      </c>
      <c r="D67"/>
      <c r="E67" s="166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1279</v>
      </c>
      <c r="C68" s="153">
        <v>1872428.63</v>
      </c>
      <c r="D68"/>
      <c r="E68" s="163"/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1280</v>
      </c>
      <c r="C69" s="153">
        <v>0</v>
      </c>
      <c r="D69"/>
      <c r="E69" s="163"/>
      <c r="F69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2.75" hidden="1" customHeight="1">
      <c r="A70" s="127"/>
      <c r="B70" s="147" t="s">
        <v>1281</v>
      </c>
      <c r="C70" s="153"/>
      <c r="D70"/>
      <c r="E70" s="136"/>
      <c r="F70" s="136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1282</v>
      </c>
      <c r="C71" s="153">
        <v>304504.31</v>
      </c>
      <c r="D71"/>
      <c r="E71" s="140"/>
      <c r="F71" s="140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1283</v>
      </c>
      <c r="C72" s="153">
        <v>1181277</v>
      </c>
      <c r="D72"/>
      <c r="E72" s="166"/>
      <c r="F72" s="137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58" t="s">
        <v>1284</v>
      </c>
      <c r="C73" s="159">
        <f>+C74+C75+C76+C77+C78+C79+C80</f>
        <v>10433291.84</v>
      </c>
      <c r="D73"/>
      <c r="E73"/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1285</v>
      </c>
      <c r="C74" s="153">
        <v>2586039.5699999998</v>
      </c>
      <c r="D74"/>
      <c r="E74"/>
      <c r="F74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2.5" customHeight="1">
      <c r="A75" s="127"/>
      <c r="B75" s="147" t="s">
        <v>1286</v>
      </c>
      <c r="C75" s="153">
        <v>0</v>
      </c>
      <c r="D75"/>
      <c r="E75" s="140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1287</v>
      </c>
      <c r="C76" s="153">
        <v>178622.5</v>
      </c>
      <c r="D76"/>
      <c r="E76" s="137"/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 t="s">
        <v>1288</v>
      </c>
      <c r="C77" s="153">
        <v>1385446.82</v>
      </c>
      <c r="D77"/>
      <c r="E77" s="137"/>
      <c r="F77" s="13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20.25" customHeight="1">
      <c r="A78" s="127"/>
      <c r="B78" s="147" t="s">
        <v>1289</v>
      </c>
      <c r="C78" s="148">
        <f>1883182.95-47200</f>
        <v>1835982.95</v>
      </c>
      <c r="D78"/>
      <c r="E78"/>
      <c r="F78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">
      <c r="A79" s="127"/>
      <c r="B79" s="147" t="s">
        <v>1290</v>
      </c>
      <c r="C79" s="148">
        <v>47200</v>
      </c>
      <c r="D79"/>
      <c r="E79" s="163">
        <f>+C73-10433291.84</f>
        <v>0</v>
      </c>
      <c r="F79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47" t="s">
        <v>1291</v>
      </c>
      <c r="C80" s="148">
        <v>4400000</v>
      </c>
      <c r="D80"/>
      <c r="E80"/>
      <c r="F80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">
      <c r="A81" s="127"/>
      <c r="C81" s="148">
        <v>0</v>
      </c>
      <c r="D81"/>
      <c r="E81" s="136"/>
      <c r="F81" s="136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18.75" thickBot="1">
      <c r="A82" s="127"/>
      <c r="B82" s="158" t="s">
        <v>1292</v>
      </c>
      <c r="C82" s="160">
        <f>+C26-C28</f>
        <v>179709913.25</v>
      </c>
      <c r="D82"/>
      <c r="E82" s="140"/>
      <c r="F82" s="140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 ht="16.5" thickTop="1">
      <c r="A83" s="127"/>
      <c r="B83" s="142"/>
      <c r="C83" s="143"/>
      <c r="D83"/>
      <c r="E83" s="137"/>
      <c r="F83" s="137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</row>
    <row r="84" spans="1:41" s="129" customFormat="1">
      <c r="A84"/>
      <c r="B84" s="145"/>
      <c r="C84" s="146"/>
      <c r="D84"/>
      <c r="E84"/>
      <c r="F84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</row>
    <row r="85" spans="1:41">
      <c r="A85"/>
      <c r="B85" s="145"/>
      <c r="C85" s="146"/>
      <c r="D85"/>
      <c r="E85"/>
      <c r="F85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</row>
    <row r="86" spans="1:41">
      <c r="A86"/>
      <c r="B86" s="145"/>
      <c r="C86" s="146"/>
      <c r="D86"/>
      <c r="E86"/>
      <c r="F86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</row>
    <row r="87" spans="1:41">
      <c r="A87"/>
      <c r="B87" s="145"/>
      <c r="C87" s="146"/>
      <c r="D87" s="135"/>
      <c r="E87"/>
      <c r="F87"/>
    </row>
    <row r="88" spans="1:41" ht="15">
      <c r="A88"/>
      <c r="B88" s="145"/>
      <c r="C88" s="145"/>
      <c r="D88" s="136"/>
      <c r="E88" s="136"/>
      <c r="F88" s="136"/>
    </row>
    <row r="89" spans="1:41" ht="15.75">
      <c r="A89" s="188" t="s">
        <v>1293</v>
      </c>
      <c r="B89" s="188"/>
      <c r="C89" s="178" t="s">
        <v>1294</v>
      </c>
      <c r="D89" s="140"/>
      <c r="E89" s="140"/>
      <c r="F89" s="140"/>
    </row>
    <row r="90" spans="1:41" ht="15.75">
      <c r="A90" s="189" t="s">
        <v>1295</v>
      </c>
      <c r="B90" s="189"/>
      <c r="C90" s="179" t="s">
        <v>1296</v>
      </c>
      <c r="D90" s="137"/>
      <c r="E90" s="137"/>
      <c r="F90" s="137"/>
    </row>
    <row r="91" spans="1:41" ht="15.75">
      <c r="A91"/>
      <c r="B91" s="145"/>
      <c r="C91" s="145"/>
      <c r="D91" s="137"/>
      <c r="E91" s="137"/>
      <c r="F91" s="137"/>
    </row>
    <row r="92" spans="1:41">
      <c r="A92"/>
      <c r="B92" s="145"/>
      <c r="C92" s="145"/>
      <c r="D92"/>
      <c r="E92"/>
      <c r="F92"/>
    </row>
    <row r="93" spans="1:41" ht="15">
      <c r="A93"/>
      <c r="B93" s="145"/>
      <c r="C93" s="136"/>
      <c r="D93"/>
      <c r="E93"/>
      <c r="F93"/>
    </row>
    <row r="94" spans="1:41" ht="12.75" customHeight="1">
      <c r="A94"/>
      <c r="B94" s="184" t="s">
        <v>1297</v>
      </c>
      <c r="C94" s="184"/>
      <c r="D94"/>
      <c r="E94"/>
      <c r="F94"/>
    </row>
    <row r="95" spans="1:41">
      <c r="A95"/>
      <c r="B95" s="185" t="s">
        <v>1298</v>
      </c>
      <c r="C95" s="185"/>
      <c r="D95"/>
      <c r="E95"/>
      <c r="F95"/>
    </row>
    <row r="96" spans="1:41">
      <c r="A96"/>
      <c r="B96" s="145"/>
      <c r="C96" s="145"/>
      <c r="D96"/>
      <c r="E96"/>
      <c r="F96"/>
    </row>
    <row r="97" spans="1:6">
      <c r="A97"/>
      <c r="B97" s="145" t="s">
        <v>1299</v>
      </c>
      <c r="C97" s="145"/>
      <c r="D97"/>
      <c r="E97"/>
      <c r="F97"/>
    </row>
    <row r="98" spans="1:6">
      <c r="A98"/>
      <c r="B98" s="145"/>
      <c r="C98" s="145"/>
      <c r="D98"/>
      <c r="E98"/>
      <c r="F98"/>
    </row>
    <row r="99" spans="1:6">
      <c r="A99"/>
      <c r="B99" s="145"/>
      <c r="C99" s="145"/>
      <c r="D99"/>
      <c r="E99"/>
      <c r="F99"/>
    </row>
    <row r="120" spans="2:2">
      <c r="B120" s="142" t="s">
        <v>1300</v>
      </c>
    </row>
  </sheetData>
  <mergeCells count="7">
    <mergeCell ref="B94:C94"/>
    <mergeCell ref="B95:C95"/>
    <mergeCell ref="B9:C9"/>
    <mergeCell ref="B10:C10"/>
    <mergeCell ref="B11:C11"/>
    <mergeCell ref="A89:B89"/>
    <mergeCell ref="A90:B90"/>
  </mergeCells>
  <phoneticPr fontId="42" type="noConversion"/>
  <pageMargins left="0.70866141732283472" right="0.70866141732283472" top="0.74803149606299213" bottom="0.74803149606299213" header="0.31496062992125984" footer="0.31496062992125984"/>
  <pageSetup scale="36" fitToWidth="99" orientation="portrait" horizontalDpi="360" verticalDpi="360" r:id="rId1"/>
  <rowBreaks count="1" manualBreakCount="1">
    <brk id="99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649E-F498-47ED-82B8-721DF771C17F}">
  <dimension ref="A1"/>
  <sheetViews>
    <sheetView workbookViewId="0">
      <selection activeCell="I14" sqref="I14"/>
    </sheetView>
  </sheetViews>
  <sheetFormatPr defaultColWidth="11.42578125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2025-03-07T16:54:41Z</dcterms:modified>
  <cp:category/>
  <cp:contentStatus/>
</cp:coreProperties>
</file>