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ÓMINA PORTAL MES DE NOVIEMBRE 2024\"/>
    </mc:Choice>
  </mc:AlternateContent>
  <xr:revisionPtr revIDLastSave="0" documentId="8_{8816D8FD-0764-49D7-891E-476BB4F25EB9}" xr6:coauthVersionLast="47" xr6:coauthVersionMax="47" xr10:uidLastSave="{00000000-0000-0000-0000-000000000000}"/>
  <bookViews>
    <workbookView xWindow="-120" yWindow="-120" windowWidth="29040" windowHeight="15720" xr2:uid="{B2541438-4CD1-4A63-8CEB-89BB8CC18C4D}"/>
  </bookViews>
  <sheets>
    <sheet name="NOM INTERINATO NOV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L49" i="1"/>
  <c r="J49" i="1"/>
  <c r="I49" i="1"/>
  <c r="H49" i="1"/>
  <c r="G49" i="1"/>
  <c r="M49" i="1" s="1"/>
  <c r="E49" i="1"/>
  <c r="M48" i="1"/>
  <c r="L48" i="1"/>
  <c r="J45" i="1"/>
  <c r="I45" i="1"/>
  <c r="H45" i="1"/>
  <c r="G45" i="1"/>
  <c r="E45" i="1"/>
  <c r="L44" i="1"/>
  <c r="L45" i="1" s="1"/>
  <c r="M45" i="1" s="1"/>
  <c r="J41" i="1"/>
  <c r="I41" i="1"/>
  <c r="H41" i="1"/>
  <c r="G41" i="1"/>
  <c r="E41" i="1"/>
  <c r="M40" i="1"/>
  <c r="L40" i="1"/>
  <c r="L39" i="1"/>
  <c r="L41" i="1" s="1"/>
  <c r="J36" i="1"/>
  <c r="I36" i="1"/>
  <c r="H36" i="1"/>
  <c r="G36" i="1"/>
  <c r="E36" i="1"/>
  <c r="L35" i="1"/>
  <c r="L36" i="1" s="1"/>
  <c r="M36" i="1" s="1"/>
  <c r="J32" i="1"/>
  <c r="I32" i="1"/>
  <c r="H32" i="1"/>
  <c r="G32" i="1"/>
  <c r="M32" i="1" s="1"/>
  <c r="E32" i="1"/>
  <c r="L31" i="1"/>
  <c r="L32" i="1" s="1"/>
  <c r="J28" i="1"/>
  <c r="I28" i="1"/>
  <c r="H28" i="1"/>
  <c r="G28" i="1"/>
  <c r="E28" i="1"/>
  <c r="L27" i="1"/>
  <c r="L28" i="1" s="1"/>
  <c r="M28" i="1" s="1"/>
  <c r="J19" i="1"/>
  <c r="I19" i="1"/>
  <c r="H19" i="1"/>
  <c r="G19" i="1"/>
  <c r="M19" i="1" s="1"/>
  <c r="E19" i="1"/>
  <c r="L18" i="1"/>
  <c r="L19" i="1" s="1"/>
  <c r="L15" i="1"/>
  <c r="J15" i="1"/>
  <c r="J52" i="1" s="1"/>
  <c r="I15" i="1"/>
  <c r="I52" i="1" s="1"/>
  <c r="H15" i="1"/>
  <c r="H52" i="1" s="1"/>
  <c r="G15" i="1"/>
  <c r="E15" i="1"/>
  <c r="E52" i="1" s="1"/>
  <c r="M14" i="1"/>
  <c r="L14" i="1"/>
  <c r="L52" i="1" l="1"/>
  <c r="M44" i="1"/>
  <c r="M31" i="1"/>
  <c r="M39" i="1"/>
  <c r="M41" i="1" s="1"/>
  <c r="M15" i="1"/>
  <c r="M27" i="1"/>
  <c r="M35" i="1"/>
  <c r="M52" i="1" l="1"/>
</calcChain>
</file>

<file path=xl/sharedStrings.xml><?xml version="1.0" encoding="utf-8"?>
<sst xmlns="http://schemas.openxmlformats.org/spreadsheetml/2006/main" count="73" uniqueCount="55">
  <si>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</si>
  <si>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</si>
  <si>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</si>
  <si>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NOVIEMBRE 2024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</si>
  <si>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</si>
  <si>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</si>
  <si>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</si>
  <si>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</si>
  <si>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</si>
  <si>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</si>
  <si>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</si>
  <si>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</si>
  <si>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</si>
  <si>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</si>
  <si>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</si>
  <si>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</si>
  <si>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</si>
  <si>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</si>
  <si>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SECCIÓN DE ALMACEN Y SUMINISTRO</t>
  </si>
  <si>
    <t xml:space="preserve">ELIZABETH VARGAS MERCEDES </t>
  </si>
  <si>
    <t>F</t>
  </si>
  <si>
    <t>ENC. DE SECCIÓN DE ALMACEN Y SUMINISTRO</t>
  </si>
  <si>
    <t>Subtotal :</t>
  </si>
  <si>
    <t>DIVISIÓN DE COMPRAS Y CONTRATACIONES</t>
  </si>
  <si>
    <t>HILDA BIENVENIDA PAULA ROSARIO</t>
  </si>
  <si>
    <t>TÉCNICO ADMINISTRATIVO</t>
  </si>
  <si>
    <t>DEPARTAMENTO DE PLANIFICACIÓN Y DESARROLLO</t>
  </si>
  <si>
    <t>CARLA MARIA RODRIGUEZ</t>
  </si>
  <si>
    <t>DEPARTAMENTO DE TECNOLOGIA DE INFORMACIÓN DE COMUNICACIÓN</t>
  </si>
  <si>
    <t>CLARA CLEIDER MONTERO GOMEZ</t>
  </si>
  <si>
    <t>SOPORTE TÉCNICO INFORMATICO</t>
  </si>
  <si>
    <t xml:space="preserve">DIRECCION CIENTIFICO SISMO-RESISTENTE </t>
  </si>
  <si>
    <t>BELKIS JULIANNA BAUTISTA SALVADOR</t>
  </si>
  <si>
    <t xml:space="preserve">DEPARTAMENTO DE INGENIERIA SISMO-RESISTENCIA </t>
  </si>
  <si>
    <t xml:space="preserve">ALEXANDER MENDEZ PINEDA </t>
  </si>
  <si>
    <t>M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</si>
  <si>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</si>
  <si>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</si>
  <si>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</si>
  <si>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</si>
  <si>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</si>
  <si>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</si>
  <si>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INFORMACIÓN GEOSPACIAL </t>
  </si>
  <si>
    <t xml:space="preserve">HECTOR ANTONIO CEDEÑO ALMONTE </t>
  </si>
  <si>
    <t>TÉCNICO EN MANEJO DE DRONES</t>
  </si>
  <si>
    <t>DEPARTAMENTO LABORATORIO DE ESTRUCTURAL</t>
  </si>
  <si>
    <t>MARIEL TERESA RINCON BOCK</t>
  </si>
  <si>
    <t>ENC. DEPTO DE LABORATORIO DE ESTRUCTURA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</si>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</sst>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4" fontId="8" fillId="0" borderId="1" xfId="1" applyFont="1" applyBorder="1"/>
    <xf numFmtId="2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8" fillId="0" borderId="1" xfId="1" applyNumberFormat="1" applyFont="1" applyBorder="1"/>
    <xf numFmtId="164" fontId="8" fillId="0" borderId="1" xfId="1" applyFont="1" applyBorder="1" applyAlignment="1"/>
    <xf numFmtId="164" fontId="3" fillId="0" borderId="1" xfId="1" applyFont="1" applyBorder="1"/>
    <xf numFmtId="0" fontId="4" fillId="4" borderId="1" xfId="0" applyFont="1" applyFill="1" applyBorder="1"/>
    <xf numFmtId="0" fontId="5" fillId="0" borderId="1" xfId="0" applyFont="1" applyBorder="1"/>
    <xf numFmtId="164" fontId="4" fillId="0" borderId="1" xfId="1" applyFont="1" applyBorder="1"/>
    <xf numFmtId="2" fontId="4" fillId="0" borderId="1" xfId="1" applyNumberFormat="1" applyFont="1" applyBorder="1"/>
    <xf numFmtId="0" fontId="9" fillId="0" borderId="0" xfId="0" applyFont="1"/>
    <xf numFmtId="0" fontId="0" fillId="0" borderId="1" xfId="0" applyBorder="1"/>
    <xf numFmtId="164" fontId="4" fillId="0" borderId="1" xfId="1" applyFont="1" applyBorder="1" applyAlignment="1"/>
    <xf numFmtId="164" fontId="2" fillId="0" borderId="1" xfId="1" applyFont="1" applyBorder="1"/>
    <xf numFmtId="0" fontId="8" fillId="4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8" fillId="0" borderId="1" xfId="1" applyFont="1" applyFill="1" applyBorder="1"/>
    <xf numFmtId="0" fontId="8" fillId="4" borderId="1" xfId="0" applyFont="1" applyFill="1" applyBorder="1" applyAlignment="1">
      <alignment horizontal="center"/>
    </xf>
    <xf numFmtId="164" fontId="4" fillId="0" borderId="1" xfId="0" applyNumberFormat="1" applyFont="1" applyBorder="1"/>
    <xf numFmtId="2" fontId="4" fillId="0" borderId="1" xfId="0" applyNumberFormat="1" applyFont="1" applyBorder="1"/>
    <xf numFmtId="0" fontId="4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2" fontId="8" fillId="0" borderId="1" xfId="1" applyNumberFormat="1" applyFont="1" applyFill="1" applyBorder="1"/>
    <xf numFmtId="164" fontId="8" fillId="0" borderId="1" xfId="1" applyFont="1" applyFill="1" applyBorder="1" applyAlignment="1"/>
    <xf numFmtId="164" fontId="3" fillId="0" borderId="1" xfId="1" applyFont="1" applyFill="1" applyBorder="1"/>
    <xf numFmtId="0" fontId="7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4" borderId="1" xfId="0" applyFont="1" applyFill="1" applyBorder="1"/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right" wrapText="1"/>
    </xf>
    <xf numFmtId="164" fontId="5" fillId="5" borderId="1" xfId="1" applyFont="1" applyFill="1" applyBorder="1" applyAlignment="1">
      <alignment horizontal="center"/>
    </xf>
    <xf numFmtId="2" fontId="5" fillId="5" borderId="1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8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6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center"/>
    </xf>
    <xf numFmtId="2" fontId="8" fillId="2" borderId="0" xfId="1" applyNumberFormat="1" applyFont="1" applyFill="1"/>
    <xf numFmtId="0" fontId="8" fillId="2" borderId="0" xfId="0" applyFont="1" applyFill="1" applyAlignment="1">
      <alignment horizontal="center"/>
    </xf>
    <xf numFmtId="164" fontId="8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1878685</xdr:colOff>
      <xdr:row>0</xdr:row>
      <xdr:rowOff>119466</xdr:rowOff>
    </xdr:from>
    <xdr:to>
      <xdr:col>4</xdr:col>
      <xdr:colOff>322881</xdr:colOff>
      <xdr:row>4</xdr:row>
      <xdr:rowOff>11462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901EF6B-8BF4-425F-A0B2-171605D7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1085" y="119466"/>
          <a:ext cx="1444571" cy="6539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172258</xdr:colOff>
      <xdr:row>0</xdr:row>
      <xdr:rowOff>146588</xdr:rowOff>
    </xdr:from>
    <xdr:to>
      <xdr:col>5</xdr:col>
      <xdr:colOff>637691</xdr:colOff>
      <xdr:row>4</xdr:row>
      <xdr:rowOff>51338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29F8D99-8465-43B2-B384-7346A54A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033" y="146588"/>
          <a:ext cx="1332208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47113-29D4-4604-B150-03FAAD6D2EAD}">
  <dimension ref="B5:M80"/>
  <sheetViews>
    <sheetView showGridLines="0" tabSelected="1" topLeftCell="A35" zoomScale="124" zoomScaleNormal="124" zoomScaleSheetLayoutView="100" workbookViewId="0">
      <selection activeCell="D21" sqref="D21:D29"/>
    </sheetView>
  </sheetViews>
  <sheetFormatPr baseColWidth="10" defaultRowHeight="15" x14ac:dyDescent="0.25"/>
  <cols>
    <col min="1" max="1" width="2.140625" customWidth="1"/>
    <col min="2" max="2" width="50" customWidth="1"/>
    <col min="3" max="3" width="7.28515625" customWidth="1"/>
    <col min="4" max="4" width="45" customWidth="1"/>
    <col min="5" max="5" width="13" customWidth="1"/>
    <col min="6" max="6" width="11.5703125" bestFit="1" customWidth="1"/>
    <col min="7" max="7" width="12.140625" bestFit="1" customWidth="1"/>
    <col min="12" max="12" width="11.5703125" bestFit="1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6.5" customHeight="1" x14ac:dyDescent="0.25">
      <c r="B12" s="4"/>
      <c r="C12" s="4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ht="12" customHeight="1" x14ac:dyDescent="0.25">
      <c r="B13" s="9" t="s">
        <v>18</v>
      </c>
      <c r="C13" s="9"/>
      <c r="D13" s="10"/>
      <c r="E13" s="11"/>
      <c r="F13" s="11"/>
      <c r="G13" s="12"/>
      <c r="H13" s="13"/>
      <c r="I13" s="12"/>
      <c r="J13" s="12"/>
      <c r="K13" s="12"/>
      <c r="L13" s="12"/>
      <c r="M13" s="12"/>
    </row>
    <row r="14" spans="2:13" ht="12" customHeight="1" x14ac:dyDescent="0.25">
      <c r="B14" s="11" t="s">
        <v>19</v>
      </c>
      <c r="C14" s="14" t="s">
        <v>20</v>
      </c>
      <c r="D14" s="15" t="s">
        <v>21</v>
      </c>
      <c r="E14" s="12">
        <v>36500</v>
      </c>
      <c r="F14" s="16">
        <v>0</v>
      </c>
      <c r="G14" s="17">
        <v>36500</v>
      </c>
      <c r="H14" s="17">
        <v>1047.55</v>
      </c>
      <c r="I14" s="17">
        <v>6464.25</v>
      </c>
      <c r="J14" s="17">
        <v>1109.5999999999999</v>
      </c>
      <c r="K14" s="16">
        <v>0</v>
      </c>
      <c r="L14" s="18">
        <f>+H14+I14+J14+K14</f>
        <v>8621.4</v>
      </c>
      <c r="M14" s="12">
        <f>+G14-L14</f>
        <v>27878.6</v>
      </c>
    </row>
    <row r="15" spans="2:13" s="23" customFormat="1" ht="12" customHeight="1" x14ac:dyDescent="0.25">
      <c r="B15" s="19" t="s">
        <v>22</v>
      </c>
      <c r="C15" s="19"/>
      <c r="D15" s="20">
        <v>1</v>
      </c>
      <c r="E15" s="21">
        <f>+E14</f>
        <v>36500</v>
      </c>
      <c r="F15" s="22">
        <v>0</v>
      </c>
      <c r="G15" s="21">
        <f t="shared" ref="G15:L15" si="0">+G14</f>
        <v>36500</v>
      </c>
      <c r="H15" s="21">
        <f t="shared" si="0"/>
        <v>1047.55</v>
      </c>
      <c r="I15" s="21">
        <f t="shared" si="0"/>
        <v>6464.25</v>
      </c>
      <c r="J15" s="21">
        <f>+J14</f>
        <v>1109.5999999999999</v>
      </c>
      <c r="K15" s="22">
        <v>0</v>
      </c>
      <c r="L15" s="21">
        <f t="shared" si="0"/>
        <v>8621.4</v>
      </c>
      <c r="M15" s="21">
        <f>+G15-L15</f>
        <v>27878.6</v>
      </c>
    </row>
    <row r="16" spans="2:13" ht="12" customHeight="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2:13" s="23" customFormat="1" ht="12" customHeight="1" x14ac:dyDescent="0.25">
      <c r="B17" s="19" t="s">
        <v>23</v>
      </c>
      <c r="C17" s="19"/>
      <c r="D17" s="20"/>
      <c r="E17" s="21"/>
      <c r="F17" s="22"/>
      <c r="G17" s="25"/>
      <c r="H17" s="25"/>
      <c r="I17" s="25"/>
      <c r="J17" s="25"/>
      <c r="K17" s="22"/>
      <c r="L17" s="26"/>
      <c r="M17" s="21"/>
    </row>
    <row r="18" spans="2:13" s="23" customFormat="1" ht="12" customHeight="1" x14ac:dyDescent="0.25">
      <c r="B18" s="27" t="s">
        <v>24</v>
      </c>
      <c r="C18" s="28" t="s">
        <v>20</v>
      </c>
      <c r="D18" s="29" t="s">
        <v>25</v>
      </c>
      <c r="E18" s="30">
        <v>11500</v>
      </c>
      <c r="F18" s="16">
        <v>0</v>
      </c>
      <c r="G18" s="12">
        <v>11500</v>
      </c>
      <c r="H18" s="12">
        <v>330.05</v>
      </c>
      <c r="I18" s="17">
        <v>1623.06</v>
      </c>
      <c r="J18" s="17">
        <v>349.6</v>
      </c>
      <c r="K18" s="16">
        <v>0</v>
      </c>
      <c r="L18" s="18">
        <f>+H18+I18+J18+K18</f>
        <v>2302.71</v>
      </c>
      <c r="M18" s="12">
        <v>9197.2900000000009</v>
      </c>
    </row>
    <row r="19" spans="2:13" s="23" customFormat="1" ht="12" customHeight="1" x14ac:dyDescent="0.25">
      <c r="B19" s="19" t="s">
        <v>22</v>
      </c>
      <c r="C19" s="19"/>
      <c r="D19" s="20">
        <v>1</v>
      </c>
      <c r="E19" s="21">
        <f t="shared" ref="E19:L19" si="1">+E18</f>
        <v>11500</v>
      </c>
      <c r="F19" s="22">
        <v>0</v>
      </c>
      <c r="G19" s="21">
        <f t="shared" si="1"/>
        <v>11500</v>
      </c>
      <c r="H19" s="21">
        <f t="shared" si="1"/>
        <v>330.05</v>
      </c>
      <c r="I19" s="21">
        <f t="shared" si="1"/>
        <v>1623.06</v>
      </c>
      <c r="J19" s="21">
        <f t="shared" si="1"/>
        <v>349.6</v>
      </c>
      <c r="K19" s="22">
        <v>0</v>
      </c>
      <c r="L19" s="21">
        <f t="shared" si="1"/>
        <v>2302.71</v>
      </c>
      <c r="M19" s="21">
        <f>+G19-L19</f>
        <v>9197.2900000000009</v>
      </c>
    </row>
    <row r="20" spans="2:13" s="23" customFormat="1" ht="12" customHeight="1" x14ac:dyDescent="0.25">
      <c r="B20" s="19"/>
      <c r="C20" s="19"/>
      <c r="D20" s="20"/>
      <c r="E20" s="21"/>
      <c r="F20" s="22"/>
      <c r="G20" s="25"/>
      <c r="H20" s="25"/>
      <c r="I20" s="25"/>
      <c r="J20" s="25"/>
      <c r="K20" s="22"/>
      <c r="L20" s="26"/>
      <c r="M20" s="21"/>
    </row>
    <row r="21" spans="2:13" s="23" customFormat="1" ht="12" customHeight="1" x14ac:dyDescent="0.25">
      <c r="B21" s="19"/>
      <c r="C21" s="19"/>
      <c r="D21" s="20"/>
      <c r="E21" s="21"/>
      <c r="F21" s="22"/>
      <c r="G21" s="21"/>
      <c r="H21" s="21"/>
      <c r="I21" s="21"/>
      <c r="J21" s="21"/>
      <c r="K21" s="21"/>
      <c r="L21" s="21"/>
      <c r="M21" s="21"/>
    </row>
    <row r="22" spans="2:13" s="23" customFormat="1" ht="12" customHeight="1" x14ac:dyDescent="0.25">
      <c r="B22" s="19" t="s">
        <v>26</v>
      </c>
      <c r="C22" s="19"/>
      <c r="D22" s="20"/>
      <c r="E22" s="21"/>
      <c r="F22" s="22"/>
      <c r="G22" s="21"/>
      <c r="H22" s="21"/>
      <c r="I22" s="21"/>
      <c r="J22" s="21"/>
      <c r="K22" s="21"/>
      <c r="L22" s="21"/>
      <c r="M22" s="21"/>
    </row>
    <row r="23" spans="2:13" s="23" customFormat="1" ht="12" customHeight="1" x14ac:dyDescent="0.25">
      <c r="B23" s="27" t="s">
        <v>27</v>
      </c>
      <c r="C23" s="31" t="s">
        <v>20</v>
      </c>
      <c r="D23" s="29" t="s">
        <v>25</v>
      </c>
      <c r="E23" s="12">
        <v>17500</v>
      </c>
      <c r="F23" s="16">
        <v>0</v>
      </c>
      <c r="G23" s="12">
        <v>17500</v>
      </c>
      <c r="H23" s="12">
        <v>502.25</v>
      </c>
      <c r="I23" s="12">
        <v>2469.87</v>
      </c>
      <c r="J23" s="12">
        <v>532</v>
      </c>
      <c r="K23" s="16">
        <v>0</v>
      </c>
      <c r="L23" s="12">
        <v>3504.12</v>
      </c>
      <c r="M23" s="12">
        <v>13995.88</v>
      </c>
    </row>
    <row r="24" spans="2:13" s="23" customFormat="1" ht="12" customHeight="1" x14ac:dyDescent="0.25">
      <c r="B24" s="19" t="s">
        <v>22</v>
      </c>
      <c r="C24" s="19"/>
      <c r="D24" s="20">
        <v>1</v>
      </c>
      <c r="E24" s="21">
        <v>17500</v>
      </c>
      <c r="F24" s="22">
        <v>0</v>
      </c>
      <c r="G24" s="21">
        <v>17500</v>
      </c>
      <c r="H24" s="21">
        <v>502.25</v>
      </c>
      <c r="I24" s="21">
        <v>2469.87</v>
      </c>
      <c r="J24" s="21">
        <v>532</v>
      </c>
      <c r="K24" s="22">
        <v>0</v>
      </c>
      <c r="L24" s="21">
        <v>3504.12</v>
      </c>
      <c r="M24" s="21">
        <v>13995.88</v>
      </c>
    </row>
    <row r="25" spans="2:13" ht="12" customHeight="1" x14ac:dyDescent="0.25">
      <c r="B25" s="19"/>
      <c r="C25" s="19"/>
      <c r="D25" s="20"/>
      <c r="E25" s="32"/>
      <c r="F25" s="33"/>
      <c r="G25" s="32"/>
      <c r="H25" s="25"/>
      <c r="I25" s="25"/>
      <c r="J25" s="25"/>
      <c r="K25" s="22"/>
      <c r="L25" s="21"/>
      <c r="M25" s="21"/>
    </row>
    <row r="26" spans="2:13" ht="12" customHeight="1" x14ac:dyDescent="0.25">
      <c r="B26" s="34" t="s">
        <v>28</v>
      </c>
      <c r="C26" s="19"/>
      <c r="D26" s="20"/>
      <c r="E26" s="32"/>
      <c r="F26" s="33"/>
      <c r="G26" s="32"/>
      <c r="H26" s="25"/>
      <c r="I26" s="25"/>
      <c r="J26" s="25"/>
      <c r="K26" s="22"/>
      <c r="L26" s="21"/>
      <c r="M26" s="21"/>
    </row>
    <row r="27" spans="2:13" ht="12" customHeight="1" x14ac:dyDescent="0.25">
      <c r="B27" s="11" t="s">
        <v>29</v>
      </c>
      <c r="C27" s="28" t="s">
        <v>20</v>
      </c>
      <c r="D27" s="29" t="s">
        <v>30</v>
      </c>
      <c r="E27" s="12">
        <v>6500</v>
      </c>
      <c r="F27" s="16">
        <v>0</v>
      </c>
      <c r="G27" s="17">
        <v>6500</v>
      </c>
      <c r="H27" s="17">
        <v>186.55</v>
      </c>
      <c r="I27" s="17">
        <v>917.38</v>
      </c>
      <c r="J27" s="17">
        <v>197.6</v>
      </c>
      <c r="K27" s="16">
        <v>0</v>
      </c>
      <c r="L27" s="18">
        <f>+H27+I27+J27+K27</f>
        <v>1301.53</v>
      </c>
      <c r="M27" s="12">
        <f>+G27-L27</f>
        <v>5198.47</v>
      </c>
    </row>
    <row r="28" spans="2:13" ht="12" customHeight="1" x14ac:dyDescent="0.25">
      <c r="B28" s="19" t="s">
        <v>22</v>
      </c>
      <c r="C28" s="19"/>
      <c r="D28" s="20">
        <v>1</v>
      </c>
      <c r="E28" s="21">
        <f t="shared" ref="E28:L28" si="2">+E27</f>
        <v>6500</v>
      </c>
      <c r="F28" s="22">
        <v>0</v>
      </c>
      <c r="G28" s="21">
        <f t="shared" si="2"/>
        <v>6500</v>
      </c>
      <c r="H28" s="21">
        <f t="shared" si="2"/>
        <v>186.55</v>
      </c>
      <c r="I28" s="21">
        <f t="shared" si="2"/>
        <v>917.38</v>
      </c>
      <c r="J28" s="21">
        <f t="shared" si="2"/>
        <v>197.6</v>
      </c>
      <c r="K28" s="22">
        <v>0</v>
      </c>
      <c r="L28" s="21">
        <f t="shared" si="2"/>
        <v>1301.53</v>
      </c>
      <c r="M28" s="21">
        <f>+G28-L28</f>
        <v>5198.47</v>
      </c>
    </row>
    <row r="29" spans="2:13" ht="12" customHeight="1" x14ac:dyDescent="0.25">
      <c r="B29" s="19"/>
      <c r="C29" s="19"/>
      <c r="D29" s="20"/>
      <c r="E29" s="32"/>
      <c r="F29" s="33"/>
      <c r="G29" s="32"/>
      <c r="H29" s="25"/>
      <c r="I29" s="25"/>
      <c r="J29" s="25"/>
      <c r="K29" s="22"/>
      <c r="L29" s="21"/>
      <c r="M29" s="21"/>
    </row>
    <row r="30" spans="2:13" ht="12" customHeight="1" x14ac:dyDescent="0.25">
      <c r="B30" s="19" t="s">
        <v>31</v>
      </c>
      <c r="C30" s="19"/>
      <c r="D30" s="20"/>
      <c r="E30" s="32"/>
      <c r="F30" s="33"/>
      <c r="G30" s="32"/>
      <c r="H30" s="25"/>
      <c r="I30" s="25"/>
      <c r="J30" s="25"/>
      <c r="K30" s="22"/>
      <c r="L30" s="21"/>
      <c r="M30" s="21"/>
    </row>
    <row r="31" spans="2:13" ht="12" customHeight="1" x14ac:dyDescent="0.25">
      <c r="B31" s="27" t="s">
        <v>32</v>
      </c>
      <c r="C31" s="28" t="s">
        <v>20</v>
      </c>
      <c r="D31" s="29" t="s">
        <v>25</v>
      </c>
      <c r="E31" s="12">
        <v>5000</v>
      </c>
      <c r="F31" s="16">
        <v>0</v>
      </c>
      <c r="G31" s="17">
        <v>5000</v>
      </c>
      <c r="H31" s="17">
        <v>143.5</v>
      </c>
      <c r="I31" s="17">
        <v>705.68</v>
      </c>
      <c r="J31" s="17">
        <v>152</v>
      </c>
      <c r="K31" s="16">
        <v>0</v>
      </c>
      <c r="L31" s="18">
        <f>+H31+I31+J31+K31</f>
        <v>1001.18</v>
      </c>
      <c r="M31" s="12">
        <f>+G31-L31</f>
        <v>3998.82</v>
      </c>
    </row>
    <row r="32" spans="2:13" ht="12" customHeight="1" x14ac:dyDescent="0.25">
      <c r="B32" s="19" t="s">
        <v>22</v>
      </c>
      <c r="C32" s="19"/>
      <c r="D32" s="20">
        <v>1</v>
      </c>
      <c r="E32" s="21">
        <f t="shared" ref="E32:L32" si="3">+E31</f>
        <v>5000</v>
      </c>
      <c r="F32" s="22">
        <v>0</v>
      </c>
      <c r="G32" s="21">
        <f t="shared" si="3"/>
        <v>5000</v>
      </c>
      <c r="H32" s="21">
        <f t="shared" si="3"/>
        <v>143.5</v>
      </c>
      <c r="I32" s="21">
        <f t="shared" si="3"/>
        <v>705.68</v>
      </c>
      <c r="J32" s="21">
        <f t="shared" si="3"/>
        <v>152</v>
      </c>
      <c r="K32" s="22">
        <v>0</v>
      </c>
      <c r="L32" s="21">
        <f t="shared" si="3"/>
        <v>1001.18</v>
      </c>
      <c r="M32" s="21">
        <f>+G32-L32</f>
        <v>3998.82</v>
      </c>
    </row>
    <row r="33" spans="2:13" ht="12" customHeight="1" x14ac:dyDescent="0.25">
      <c r="B33" s="19"/>
      <c r="C33" s="19"/>
      <c r="D33" s="20"/>
      <c r="E33" s="32"/>
      <c r="F33" s="33"/>
      <c r="G33" s="32"/>
      <c r="H33" s="25"/>
      <c r="I33" s="25"/>
      <c r="J33" s="25"/>
      <c r="K33" s="22"/>
      <c r="L33" s="21"/>
      <c r="M33" s="21"/>
    </row>
    <row r="34" spans="2:13" ht="12" customHeight="1" x14ac:dyDescent="0.25">
      <c r="B34" s="34" t="s">
        <v>33</v>
      </c>
      <c r="C34" s="19"/>
      <c r="D34" s="20"/>
      <c r="E34" s="32"/>
      <c r="F34" s="33"/>
      <c r="G34" s="32"/>
      <c r="H34" s="25"/>
      <c r="I34" s="25"/>
      <c r="J34" s="25"/>
      <c r="K34" s="22"/>
      <c r="L34" s="21"/>
      <c r="M34" s="21"/>
    </row>
    <row r="35" spans="2:13" ht="12" customHeight="1" x14ac:dyDescent="0.25">
      <c r="B35" s="11" t="s">
        <v>34</v>
      </c>
      <c r="C35" s="28" t="s">
        <v>35</v>
      </c>
      <c r="D35" s="35" t="s">
        <v>36</v>
      </c>
      <c r="E35" s="30">
        <v>11500</v>
      </c>
      <c r="F35" s="36">
        <v>0</v>
      </c>
      <c r="G35" s="37">
        <v>11500</v>
      </c>
      <c r="H35" s="37">
        <v>330.05</v>
      </c>
      <c r="I35" s="37">
        <v>1623.06</v>
      </c>
      <c r="J35" s="37">
        <v>349.6</v>
      </c>
      <c r="K35" s="36">
        <v>0</v>
      </c>
      <c r="L35" s="38">
        <f>+H35+I35+J35+K35</f>
        <v>2302.71</v>
      </c>
      <c r="M35" s="30">
        <f>+G35-L35</f>
        <v>9197.2900000000009</v>
      </c>
    </row>
    <row r="36" spans="2:13" ht="12" customHeight="1" x14ac:dyDescent="0.25">
      <c r="B36" s="19" t="s">
        <v>22</v>
      </c>
      <c r="C36" s="19"/>
      <c r="D36" s="20">
        <v>1</v>
      </c>
      <c r="E36" s="21">
        <f t="shared" ref="E36" si="4">+E35</f>
        <v>11500</v>
      </c>
      <c r="F36" s="22">
        <v>0</v>
      </c>
      <c r="G36" s="21">
        <f t="shared" ref="G36:J36" si="5">+G35</f>
        <v>11500</v>
      </c>
      <c r="H36" s="21">
        <f t="shared" si="5"/>
        <v>330.05</v>
      </c>
      <c r="I36" s="21">
        <f t="shared" si="5"/>
        <v>1623.06</v>
      </c>
      <c r="J36" s="21">
        <f t="shared" si="5"/>
        <v>349.6</v>
      </c>
      <c r="K36" s="22">
        <v>0</v>
      </c>
      <c r="L36" s="21">
        <f t="shared" ref="L36" si="6">+L35</f>
        <v>2302.71</v>
      </c>
      <c r="M36" s="21">
        <f>+G36-L36</f>
        <v>9197.2900000000009</v>
      </c>
    </row>
    <row r="37" spans="2:13" ht="12" customHeight="1" x14ac:dyDescent="0.25">
      <c r="B37" s="19"/>
      <c r="C37" s="19"/>
      <c r="D37" s="20"/>
      <c r="E37" s="32"/>
      <c r="F37" s="33"/>
      <c r="G37" s="32"/>
      <c r="H37" s="25"/>
      <c r="I37" s="25"/>
      <c r="J37" s="25"/>
      <c r="K37" s="22"/>
      <c r="L37" s="21"/>
      <c r="M37" s="21"/>
    </row>
    <row r="38" spans="2:13" ht="12" customHeight="1" x14ac:dyDescent="0.25">
      <c r="B38" s="34" t="s">
        <v>37</v>
      </c>
      <c r="C38" s="19"/>
      <c r="D38" s="20"/>
      <c r="E38" s="32"/>
      <c r="F38" s="33"/>
      <c r="G38" s="32"/>
      <c r="H38" s="25"/>
      <c r="I38" s="25"/>
      <c r="J38" s="25"/>
      <c r="K38" s="22"/>
      <c r="L38" s="21"/>
      <c r="M38" s="21"/>
    </row>
    <row r="39" spans="2:13" ht="12" customHeight="1" x14ac:dyDescent="0.25">
      <c r="B39" s="11" t="s">
        <v>38</v>
      </c>
      <c r="C39" s="28" t="s">
        <v>20</v>
      </c>
      <c r="D39" s="39" t="s">
        <v>39</v>
      </c>
      <c r="E39" s="12">
        <v>40000</v>
      </c>
      <c r="F39" s="16">
        <v>0</v>
      </c>
      <c r="G39" s="17">
        <v>40000</v>
      </c>
      <c r="H39" s="17">
        <v>1148</v>
      </c>
      <c r="I39" s="17">
        <v>9409</v>
      </c>
      <c r="J39" s="17">
        <v>1216</v>
      </c>
      <c r="K39" s="16">
        <v>0</v>
      </c>
      <c r="L39" s="18">
        <f>+H39+I39+J39+K39</f>
        <v>11773</v>
      </c>
      <c r="M39" s="12">
        <f>+G39-L39</f>
        <v>28227</v>
      </c>
    </row>
    <row r="40" spans="2:13" ht="12" customHeight="1" x14ac:dyDescent="0.25">
      <c r="B40" s="11" t="s">
        <v>40</v>
      </c>
      <c r="C40" s="28" t="s">
        <v>35</v>
      </c>
      <c r="D40" s="35" t="s">
        <v>41</v>
      </c>
      <c r="E40" s="30">
        <v>11500</v>
      </c>
      <c r="F40" s="36">
        <v>0</v>
      </c>
      <c r="G40" s="37">
        <v>11500</v>
      </c>
      <c r="H40" s="37">
        <v>330.05</v>
      </c>
      <c r="I40" s="37">
        <v>1623.06</v>
      </c>
      <c r="J40" s="37">
        <v>349.6</v>
      </c>
      <c r="K40" s="36">
        <v>0</v>
      </c>
      <c r="L40" s="38">
        <f>+H40+I40+J40+K40</f>
        <v>2302.71</v>
      </c>
      <c r="M40" s="30">
        <f>+G40-L40</f>
        <v>9197.2900000000009</v>
      </c>
    </row>
    <row r="41" spans="2:13" ht="12" customHeight="1" x14ac:dyDescent="0.25">
      <c r="B41" s="19" t="s">
        <v>22</v>
      </c>
      <c r="C41" s="19"/>
      <c r="D41" s="20">
        <v>2</v>
      </c>
      <c r="E41" s="21">
        <f>SUM(E39:E40)</f>
        <v>51500</v>
      </c>
      <c r="F41" s="22">
        <v>0</v>
      </c>
      <c r="G41" s="21">
        <f t="shared" ref="G41:M41" si="7">SUM(G39:G40)</f>
        <v>51500</v>
      </c>
      <c r="H41" s="21">
        <f t="shared" si="7"/>
        <v>1478.05</v>
      </c>
      <c r="I41" s="21">
        <f t="shared" si="7"/>
        <v>11032.06</v>
      </c>
      <c r="J41" s="21">
        <f t="shared" si="7"/>
        <v>1565.6</v>
      </c>
      <c r="K41" s="22">
        <v>0</v>
      </c>
      <c r="L41" s="21">
        <f t="shared" si="7"/>
        <v>14075.71</v>
      </c>
      <c r="M41" s="21">
        <f t="shared" si="7"/>
        <v>37424.29</v>
      </c>
    </row>
    <row r="42" spans="2:13" ht="12" customHeight="1" x14ac:dyDescent="0.25">
      <c r="B42" s="19"/>
      <c r="C42" s="19"/>
      <c r="D42" s="20"/>
      <c r="E42" s="32"/>
      <c r="F42" s="33"/>
      <c r="G42" s="32"/>
      <c r="H42" s="25"/>
      <c r="I42" s="25"/>
      <c r="J42" s="25"/>
      <c r="K42" s="22"/>
      <c r="L42" s="21"/>
      <c r="M42" s="21"/>
    </row>
    <row r="43" spans="2:13" ht="12" customHeight="1" x14ac:dyDescent="0.25">
      <c r="B43" s="19" t="s">
        <v>42</v>
      </c>
      <c r="C43" s="28"/>
      <c r="D43" s="40"/>
      <c r="E43" s="32"/>
      <c r="F43" s="33"/>
      <c r="G43" s="32"/>
      <c r="H43" s="25"/>
      <c r="I43" s="25"/>
      <c r="J43" s="25"/>
      <c r="K43" s="22"/>
      <c r="L43" s="21"/>
      <c r="M43" s="21"/>
    </row>
    <row r="44" spans="2:13" ht="12" customHeight="1" x14ac:dyDescent="0.25">
      <c r="B44" s="11" t="s">
        <v>43</v>
      </c>
      <c r="C44" s="28" t="s">
        <v>35</v>
      </c>
      <c r="D44" s="10" t="s">
        <v>44</v>
      </c>
      <c r="E44" s="30">
        <v>11500</v>
      </c>
      <c r="F44" s="36">
        <v>0</v>
      </c>
      <c r="G44" s="37">
        <v>11500</v>
      </c>
      <c r="H44" s="37">
        <v>330.05</v>
      </c>
      <c r="I44" s="37">
        <v>1623.06</v>
      </c>
      <c r="J44" s="37">
        <v>349.6</v>
      </c>
      <c r="K44" s="36">
        <v>0</v>
      </c>
      <c r="L44" s="38">
        <f>+H44+I44+J44+K44</f>
        <v>2302.71</v>
      </c>
      <c r="M44" s="30">
        <f>+G44-L44</f>
        <v>9197.2900000000009</v>
      </c>
    </row>
    <row r="45" spans="2:13" ht="12" customHeight="1" x14ac:dyDescent="0.25">
      <c r="B45" s="19" t="s">
        <v>22</v>
      </c>
      <c r="C45" s="19"/>
      <c r="D45" s="20">
        <v>1</v>
      </c>
      <c r="E45" s="21">
        <f t="shared" ref="E45" si="8">+E44</f>
        <v>11500</v>
      </c>
      <c r="F45" s="22">
        <v>0</v>
      </c>
      <c r="G45" s="21">
        <f t="shared" ref="G45:J45" si="9">+G44</f>
        <v>11500</v>
      </c>
      <c r="H45" s="21">
        <f t="shared" si="9"/>
        <v>330.05</v>
      </c>
      <c r="I45" s="21">
        <f t="shared" si="9"/>
        <v>1623.06</v>
      </c>
      <c r="J45" s="21">
        <f t="shared" si="9"/>
        <v>349.6</v>
      </c>
      <c r="K45" s="22">
        <v>0</v>
      </c>
      <c r="L45" s="21">
        <f t="shared" ref="L45" si="10">+L44</f>
        <v>2302.71</v>
      </c>
      <c r="M45" s="21">
        <f>+G45-L45</f>
        <v>9197.2900000000009</v>
      </c>
    </row>
    <row r="46" spans="2:13" ht="12" customHeight="1" x14ac:dyDescent="0.25">
      <c r="B46" s="19"/>
      <c r="C46" s="19"/>
      <c r="D46" s="20"/>
      <c r="E46" s="21"/>
      <c r="F46" s="22"/>
      <c r="G46" s="21"/>
      <c r="H46" s="21"/>
      <c r="I46" s="21"/>
      <c r="J46" s="21"/>
      <c r="K46" s="22"/>
      <c r="L46" s="21"/>
      <c r="M46" s="21"/>
    </row>
    <row r="47" spans="2:13" ht="12" customHeight="1" x14ac:dyDescent="0.25">
      <c r="B47" s="19" t="s">
        <v>45</v>
      </c>
      <c r="C47" s="28"/>
      <c r="D47" s="40"/>
      <c r="E47" s="32"/>
      <c r="F47" s="33"/>
      <c r="G47" s="32"/>
      <c r="H47" s="25"/>
      <c r="I47" s="25"/>
      <c r="J47" s="25"/>
      <c r="K47" s="22"/>
      <c r="L47" s="21"/>
      <c r="M47" s="21"/>
    </row>
    <row r="48" spans="2:13" ht="12" customHeight="1" x14ac:dyDescent="0.25">
      <c r="B48" s="27" t="s">
        <v>46</v>
      </c>
      <c r="C48" s="28" t="s">
        <v>20</v>
      </c>
      <c r="D48" s="41" t="s">
        <v>47</v>
      </c>
      <c r="E48" s="12">
        <v>40000</v>
      </c>
      <c r="F48" s="16">
        <v>0</v>
      </c>
      <c r="G48" s="17">
        <v>40000</v>
      </c>
      <c r="H48" s="17">
        <v>1148</v>
      </c>
      <c r="I48" s="17">
        <v>9409</v>
      </c>
      <c r="J48" s="17">
        <v>1216</v>
      </c>
      <c r="K48" s="16">
        <v>0</v>
      </c>
      <c r="L48" s="18">
        <f>+H48+I48+J48+K48</f>
        <v>11773</v>
      </c>
      <c r="M48" s="12">
        <f>+G48-L48</f>
        <v>28227</v>
      </c>
    </row>
    <row r="49" spans="2:13" ht="12" customHeight="1" x14ac:dyDescent="0.25">
      <c r="B49" s="19" t="s">
        <v>22</v>
      </c>
      <c r="C49" s="19"/>
      <c r="D49" s="20">
        <v>1</v>
      </c>
      <c r="E49" s="21">
        <f t="shared" ref="E49:L49" si="11">+E48</f>
        <v>40000</v>
      </c>
      <c r="F49" s="22">
        <v>0</v>
      </c>
      <c r="G49" s="21">
        <f t="shared" si="11"/>
        <v>40000</v>
      </c>
      <c r="H49" s="21">
        <f t="shared" si="11"/>
        <v>1148</v>
      </c>
      <c r="I49" s="21">
        <f t="shared" si="11"/>
        <v>9409</v>
      </c>
      <c r="J49" s="21">
        <f t="shared" si="11"/>
        <v>1216</v>
      </c>
      <c r="K49" s="22">
        <v>0</v>
      </c>
      <c r="L49" s="21">
        <f t="shared" si="11"/>
        <v>11773</v>
      </c>
      <c r="M49" s="21">
        <f>+G49-L49</f>
        <v>28227</v>
      </c>
    </row>
    <row r="50" spans="2:13" ht="12" customHeight="1" x14ac:dyDescent="0.25">
      <c r="B50" s="19"/>
      <c r="C50" s="19"/>
      <c r="D50" s="20"/>
      <c r="E50" s="32"/>
      <c r="F50" s="33"/>
      <c r="G50" s="32"/>
      <c r="H50" s="25"/>
      <c r="I50" s="25"/>
      <c r="J50" s="25"/>
      <c r="K50" s="22"/>
      <c r="L50" s="21"/>
      <c r="M50" s="21"/>
    </row>
    <row r="51" spans="2:13" ht="12" customHeight="1" x14ac:dyDescent="0.25">
      <c r="B51" s="19"/>
      <c r="C51" s="19"/>
      <c r="D51" s="20"/>
      <c r="E51" s="32"/>
      <c r="F51" s="33"/>
      <c r="G51" s="32"/>
      <c r="H51" s="25"/>
      <c r="I51" s="25"/>
      <c r="J51" s="25"/>
      <c r="K51" s="22"/>
      <c r="L51" s="21"/>
      <c r="M51" s="21"/>
    </row>
    <row r="52" spans="2:13" s="46" customFormat="1" ht="15.75" customHeight="1" x14ac:dyDescent="0.2">
      <c r="B52" s="42" t="s">
        <v>48</v>
      </c>
      <c r="C52" s="42"/>
      <c r="D52" s="43">
        <f>+D49+D45+D41+D36+D32+D24+D19+D15+D28</f>
        <v>10</v>
      </c>
      <c r="E52" s="44">
        <f>+E15+E19+E28+E32+E36+E41+E45+E49+E23</f>
        <v>191500</v>
      </c>
      <c r="F52" s="45">
        <v>0</v>
      </c>
      <c r="G52" s="44">
        <f>+G15+G19+G28+G32+G36+G41+G45+G49+G23</f>
        <v>191500</v>
      </c>
      <c r="H52" s="44">
        <f>+H15+H19+H28+H32+H36+H41+H45+H49+H23</f>
        <v>5496.05</v>
      </c>
      <c r="I52" s="44">
        <f>+I15+I19+I28+I32+I36+I41+I45+I49+I23</f>
        <v>35867.420000000006</v>
      </c>
      <c r="J52" s="44">
        <f>+J15+J19+J28+J32+J36+J41+J45+J49+J23</f>
        <v>5821.5999999999995</v>
      </c>
      <c r="K52" s="45">
        <v>0</v>
      </c>
      <c r="L52" s="44">
        <f>+L15+L19+L28+L32+L36+L41+L45+L49+L23</f>
        <v>47185.07</v>
      </c>
      <c r="M52" s="44">
        <f>+M15+M19+M28+M32+M36+M41+M45+M49+M23</f>
        <v>144314.93000000002</v>
      </c>
    </row>
    <row r="56" spans="2:13" hidden="1" x14ac:dyDescent="0.25"/>
    <row r="57" spans="2:13" hidden="1" x14ac:dyDescent="0.25"/>
    <row r="59" spans="2:13" ht="14.25" customHeight="1" x14ac:dyDescent="0.25"/>
    <row r="60" spans="2:13" hidden="1" x14ac:dyDescent="0.25"/>
    <row r="64" spans="2:13" ht="0.75" customHeight="1" x14ac:dyDescent="0.25"/>
    <row r="66" spans="2:13" ht="38.25" customHeight="1" x14ac:dyDescent="0.25">
      <c r="B66" s="47"/>
      <c r="C66" s="47"/>
      <c r="D66" s="48"/>
      <c r="E66" s="49"/>
      <c r="F66" s="50"/>
      <c r="G66" s="51" t="s">
        <v>49</v>
      </c>
      <c r="H66" s="51"/>
      <c r="I66" s="51"/>
      <c r="J66" s="51"/>
      <c r="K66" s="51"/>
      <c r="L66" s="51"/>
    </row>
    <row r="67" spans="2:13" x14ac:dyDescent="0.25">
      <c r="B67" s="52" t="s">
        <v>50</v>
      </c>
      <c r="C67" s="52"/>
      <c r="D67" s="53"/>
      <c r="E67" s="54"/>
      <c r="F67" s="54"/>
      <c r="G67" s="55" t="s">
        <v>51</v>
      </c>
      <c r="H67" s="55"/>
      <c r="I67" s="55"/>
      <c r="J67" s="55"/>
      <c r="K67" s="55"/>
      <c r="L67" s="55"/>
    </row>
    <row r="68" spans="2:13" x14ac:dyDescent="0.25">
      <c r="B68" s="47" t="s">
        <v>52</v>
      </c>
      <c r="C68" s="47"/>
      <c r="D68" s="54"/>
      <c r="E68" s="54"/>
      <c r="F68" s="56"/>
      <c r="G68" s="57" t="s">
        <v>53</v>
      </c>
      <c r="H68" s="57"/>
      <c r="I68" s="57"/>
      <c r="J68" s="57"/>
      <c r="K68" s="57"/>
      <c r="L68" s="57"/>
    </row>
    <row r="72" spans="2:13" ht="30" customHeight="1" x14ac:dyDescent="0.25"/>
    <row r="78" spans="2:13" x14ac:dyDescent="0.25">
      <c r="E78" s="58"/>
      <c r="F78" s="56"/>
      <c r="G78" s="54"/>
      <c r="H78" s="59"/>
      <c r="I78" s="59"/>
      <c r="J78" s="59"/>
      <c r="K78" s="59"/>
      <c r="L78" s="59"/>
      <c r="M78" s="59"/>
    </row>
    <row r="79" spans="2:13" x14ac:dyDescent="0.25">
      <c r="E79" s="60"/>
      <c r="F79" s="2"/>
      <c r="G79" s="2"/>
      <c r="H79" s="2"/>
      <c r="I79" s="2"/>
      <c r="J79" s="2"/>
      <c r="K79" s="61"/>
      <c r="L79" s="61"/>
      <c r="M79" s="62"/>
    </row>
    <row r="80" spans="2:13" x14ac:dyDescent="0.25">
      <c r="E80" s="63" t="s">
        <v>54</v>
      </c>
      <c r="F80" s="63"/>
      <c r="G80" s="63"/>
      <c r="H80" s="63"/>
      <c r="I80" s="63"/>
      <c r="J80" s="63"/>
      <c r="K80" s="63"/>
      <c r="L80" s="63"/>
      <c r="M80" s="63"/>
    </row>
  </sheetData>
  <mergeCells count="21">
    <mergeCell ref="G66:L66"/>
    <mergeCell ref="G67:L67"/>
    <mergeCell ref="G68:L68"/>
    <mergeCell ref="H78:M78"/>
    <mergeCell ref="F79:J79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1.299212598425197" right="7.874015748031496E-2" top="0.31496062992125984" bottom="0.27559055118110237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INTERINATO 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2024-11-29T14:41:57Z</dcterms:created>
  <dcterms:modified xsi:type="dcterms:W3CDTF">2024-11-29T14:45:23Z</dcterms:modified>
</cp:coreProperties>
</file>