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DAAD4733-3312-44E3-9291-91350FF3A4C6}" xr6:coauthVersionLast="47" xr6:coauthVersionMax="47" xr10:uidLastSave="{00000000-0000-0000-0000-000000000000}"/>
  <bookViews>
    <workbookView xWindow="-120" yWindow="-120" windowWidth="29040" windowHeight="15720" xr2:uid="{D2FADA53-0D36-462A-A337-4D4E2A6F08E7}"/>
  </bookViews>
  <sheets>
    <sheet name="NOMINA FIJA OCTUBRE 2024" sheetId="1" r:id="rId1"/>
  </sheets>
  <definedNames>
    <definedName name="_xlnm._FilterDatabase" localSheetId="0" hidden="1">'NOMINA FIJA OCTUBRE 2024'!$A$13:$N$13</definedName>
    <definedName name="_xlnm.Print_Area" localSheetId="0">'NOMINA FIJA OCTUBRE 2024'!$A$1:$M$256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3" i="1" l="1"/>
  <c r="J223" i="1"/>
  <c r="I223" i="1"/>
  <c r="H223" i="1"/>
  <c r="G223" i="1"/>
  <c r="E223" i="1"/>
  <c r="L218" i="1"/>
  <c r="M218" i="1" s="1"/>
  <c r="L217" i="1"/>
  <c r="M217" i="1" s="1"/>
  <c r="M216" i="1"/>
  <c r="L216" i="1"/>
  <c r="L215" i="1"/>
  <c r="M215" i="1" s="1"/>
  <c r="L214" i="1"/>
  <c r="M214" i="1" s="1"/>
  <c r="M213" i="1"/>
  <c r="L213" i="1"/>
  <c r="L212" i="1"/>
  <c r="M212" i="1" s="1"/>
  <c r="L211" i="1"/>
  <c r="M211" i="1" s="1"/>
  <c r="M210" i="1"/>
  <c r="L210" i="1"/>
  <c r="L209" i="1"/>
  <c r="M209" i="1" s="1"/>
  <c r="L208" i="1"/>
  <c r="M208" i="1" s="1"/>
  <c r="M207" i="1"/>
  <c r="L207" i="1"/>
  <c r="L206" i="1"/>
  <c r="M206" i="1" s="1"/>
  <c r="L205" i="1"/>
  <c r="M205" i="1" s="1"/>
  <c r="M204" i="1"/>
  <c r="L204" i="1"/>
  <c r="L203" i="1"/>
  <c r="M203" i="1" s="1"/>
  <c r="L202" i="1"/>
  <c r="M202" i="1" s="1"/>
  <c r="M201" i="1"/>
  <c r="L201" i="1"/>
  <c r="L200" i="1"/>
  <c r="M200" i="1" s="1"/>
  <c r="M199" i="1"/>
  <c r="L198" i="1"/>
  <c r="M198" i="1" s="1"/>
  <c r="M197" i="1"/>
  <c r="L197" i="1"/>
  <c r="M196" i="1"/>
  <c r="L196" i="1"/>
  <c r="L195" i="1"/>
  <c r="M195" i="1" s="1"/>
  <c r="M194" i="1"/>
  <c r="L194" i="1"/>
  <c r="M193" i="1"/>
  <c r="L193" i="1"/>
  <c r="L192" i="1"/>
  <c r="M192" i="1" s="1"/>
  <c r="M191" i="1"/>
  <c r="L190" i="1"/>
  <c r="M190" i="1" s="1"/>
  <c r="L189" i="1"/>
  <c r="M189" i="1" s="1"/>
  <c r="M188" i="1"/>
  <c r="L188" i="1"/>
  <c r="L187" i="1"/>
  <c r="M187" i="1" s="1"/>
  <c r="L186" i="1"/>
  <c r="M186" i="1" s="1"/>
  <c r="M185" i="1"/>
  <c r="L185" i="1"/>
  <c r="L223" i="1" s="1"/>
  <c r="K182" i="1"/>
  <c r="J182" i="1"/>
  <c r="I182" i="1"/>
  <c r="H182" i="1"/>
  <c r="G182" i="1"/>
  <c r="E182" i="1"/>
  <c r="L181" i="1"/>
  <c r="M181" i="1" s="1"/>
  <c r="M180" i="1"/>
  <c r="L180" i="1"/>
  <c r="L179" i="1"/>
  <c r="M179" i="1" s="1"/>
  <c r="L178" i="1"/>
  <c r="M178" i="1" s="1"/>
  <c r="M177" i="1"/>
  <c r="L177" i="1"/>
  <c r="L176" i="1"/>
  <c r="M176" i="1" s="1"/>
  <c r="L175" i="1"/>
  <c r="M175" i="1" s="1"/>
  <c r="M174" i="1"/>
  <c r="L174" i="1"/>
  <c r="L173" i="1"/>
  <c r="M173" i="1" s="1"/>
  <c r="L172" i="1"/>
  <c r="M172" i="1" s="1"/>
  <c r="M171" i="1"/>
  <c r="L171" i="1"/>
  <c r="K168" i="1"/>
  <c r="J168" i="1"/>
  <c r="I168" i="1"/>
  <c r="H168" i="1"/>
  <c r="G168" i="1"/>
  <c r="F168" i="1"/>
  <c r="E168" i="1"/>
  <c r="L167" i="1"/>
  <c r="L168" i="1" s="1"/>
  <c r="M166" i="1"/>
  <c r="L166" i="1"/>
  <c r="K163" i="1"/>
  <c r="J163" i="1"/>
  <c r="I163" i="1"/>
  <c r="H163" i="1"/>
  <c r="G163" i="1"/>
  <c r="E163" i="1"/>
  <c r="L162" i="1"/>
  <c r="M162" i="1" s="1"/>
  <c r="M163" i="1" s="1"/>
  <c r="M161" i="1"/>
  <c r="L161" i="1"/>
  <c r="L163" i="1" s="1"/>
  <c r="K158" i="1"/>
  <c r="J158" i="1"/>
  <c r="I158" i="1"/>
  <c r="H158" i="1"/>
  <c r="G158" i="1"/>
  <c r="F158" i="1"/>
  <c r="E158" i="1"/>
  <c r="M157" i="1"/>
  <c r="L157" i="1"/>
  <c r="L156" i="1"/>
  <c r="M156" i="1" s="1"/>
  <c r="M155" i="1"/>
  <c r="L155" i="1"/>
  <c r="M154" i="1"/>
  <c r="L154" i="1"/>
  <c r="L158" i="1" s="1"/>
  <c r="K151" i="1"/>
  <c r="J151" i="1"/>
  <c r="I151" i="1"/>
  <c r="H151" i="1"/>
  <c r="G151" i="1"/>
  <c r="F151" i="1"/>
  <c r="E151" i="1"/>
  <c r="M150" i="1"/>
  <c r="L150" i="1"/>
  <c r="L151" i="1" s="1"/>
  <c r="M147" i="1"/>
  <c r="L147" i="1"/>
  <c r="K147" i="1"/>
  <c r="J147" i="1"/>
  <c r="I147" i="1"/>
  <c r="H147" i="1"/>
  <c r="G147" i="1"/>
  <c r="F147" i="1"/>
  <c r="E147" i="1"/>
  <c r="M146" i="1"/>
  <c r="L146" i="1"/>
  <c r="L143" i="1"/>
  <c r="K143" i="1"/>
  <c r="J143" i="1"/>
  <c r="I143" i="1"/>
  <c r="H143" i="1"/>
  <c r="G143" i="1"/>
  <c r="F143" i="1"/>
  <c r="E143" i="1"/>
  <c r="L142" i="1"/>
  <c r="M142" i="1" s="1"/>
  <c r="L141" i="1"/>
  <c r="M141" i="1" s="1"/>
  <c r="M140" i="1"/>
  <c r="L140" i="1"/>
  <c r="K137" i="1"/>
  <c r="J137" i="1"/>
  <c r="I137" i="1"/>
  <c r="H137" i="1"/>
  <c r="G137" i="1"/>
  <c r="F137" i="1"/>
  <c r="E137" i="1"/>
  <c r="L136" i="1"/>
  <c r="L137" i="1" s="1"/>
  <c r="M135" i="1"/>
  <c r="L135" i="1"/>
  <c r="M134" i="1"/>
  <c r="L134" i="1"/>
  <c r="M133" i="1"/>
  <c r="M132" i="1"/>
  <c r="L132" i="1"/>
  <c r="K129" i="1"/>
  <c r="J129" i="1"/>
  <c r="I129" i="1"/>
  <c r="H129" i="1"/>
  <c r="G129" i="1"/>
  <c r="F129" i="1"/>
  <c r="E129" i="1"/>
  <c r="L128" i="1"/>
  <c r="L129" i="1" s="1"/>
  <c r="M127" i="1"/>
  <c r="L127" i="1"/>
  <c r="K124" i="1"/>
  <c r="J124" i="1"/>
  <c r="I124" i="1"/>
  <c r="H124" i="1"/>
  <c r="G124" i="1"/>
  <c r="F124" i="1"/>
  <c r="E124" i="1"/>
  <c r="M123" i="1"/>
  <c r="L123" i="1"/>
  <c r="M122" i="1"/>
  <c r="M121" i="1"/>
  <c r="L121" i="1"/>
  <c r="L120" i="1"/>
  <c r="M120" i="1" s="1"/>
  <c r="M119" i="1"/>
  <c r="L118" i="1"/>
  <c r="M118" i="1" s="1"/>
  <c r="M124" i="1" s="1"/>
  <c r="M117" i="1"/>
  <c r="L117" i="1"/>
  <c r="L124" i="1" s="1"/>
  <c r="K114" i="1"/>
  <c r="J114" i="1"/>
  <c r="I114" i="1"/>
  <c r="H114" i="1"/>
  <c r="G114" i="1"/>
  <c r="E114" i="1"/>
  <c r="L113" i="1"/>
  <c r="L114" i="1" s="1"/>
  <c r="K110" i="1"/>
  <c r="J110" i="1"/>
  <c r="I110" i="1"/>
  <c r="H110" i="1"/>
  <c r="G110" i="1"/>
  <c r="E110" i="1"/>
  <c r="M109" i="1"/>
  <c r="M110" i="1" s="1"/>
  <c r="L109" i="1"/>
  <c r="L110" i="1" s="1"/>
  <c r="K105" i="1"/>
  <c r="J105" i="1"/>
  <c r="I105" i="1"/>
  <c r="H105" i="1"/>
  <c r="G105" i="1"/>
  <c r="F105" i="1"/>
  <c r="E105" i="1"/>
  <c r="L104" i="1"/>
  <c r="M103" i="1"/>
  <c r="L103" i="1"/>
  <c r="L102" i="1"/>
  <c r="M102" i="1" s="1"/>
  <c r="M105" i="1" s="1"/>
  <c r="K99" i="1"/>
  <c r="J99" i="1"/>
  <c r="I99" i="1"/>
  <c r="H99" i="1"/>
  <c r="G99" i="1"/>
  <c r="F99" i="1"/>
  <c r="E99" i="1"/>
  <c r="M98" i="1"/>
  <c r="L98" i="1"/>
  <c r="M97" i="1"/>
  <c r="M99" i="1" s="1"/>
  <c r="L97" i="1"/>
  <c r="L99" i="1" s="1"/>
  <c r="L94" i="1"/>
  <c r="K94" i="1"/>
  <c r="J94" i="1"/>
  <c r="I94" i="1"/>
  <c r="H94" i="1"/>
  <c r="G94" i="1"/>
  <c r="F94" i="1"/>
  <c r="E94" i="1"/>
  <c r="L93" i="1"/>
  <c r="M93" i="1" s="1"/>
  <c r="L92" i="1"/>
  <c r="M92" i="1" s="1"/>
  <c r="K89" i="1"/>
  <c r="J89" i="1"/>
  <c r="I89" i="1"/>
  <c r="H89" i="1"/>
  <c r="G89" i="1"/>
  <c r="E89" i="1"/>
  <c r="L88" i="1"/>
  <c r="M88" i="1" s="1"/>
  <c r="M87" i="1"/>
  <c r="L87" i="1"/>
  <c r="M86" i="1"/>
  <c r="L86" i="1"/>
  <c r="L85" i="1"/>
  <c r="M85" i="1" s="1"/>
  <c r="M84" i="1"/>
  <c r="L84" i="1"/>
  <c r="M83" i="1"/>
  <c r="L83" i="1"/>
  <c r="L82" i="1"/>
  <c r="M82" i="1" s="1"/>
  <c r="M81" i="1"/>
  <c r="L81" i="1"/>
  <c r="M80" i="1"/>
  <c r="L80" i="1"/>
  <c r="L79" i="1"/>
  <c r="M79" i="1" s="1"/>
  <c r="M78" i="1"/>
  <c r="L78" i="1"/>
  <c r="M77" i="1"/>
  <c r="M89" i="1" s="1"/>
  <c r="L77" i="1"/>
  <c r="L89" i="1" s="1"/>
  <c r="K74" i="1"/>
  <c r="J74" i="1"/>
  <c r="I74" i="1"/>
  <c r="H74" i="1"/>
  <c r="G74" i="1"/>
  <c r="F74" i="1"/>
  <c r="E74" i="1"/>
  <c r="L73" i="1"/>
  <c r="M73" i="1" s="1"/>
  <c r="M72" i="1"/>
  <c r="L72" i="1"/>
  <c r="M71" i="1"/>
  <c r="L71" i="1"/>
  <c r="L70" i="1"/>
  <c r="M70" i="1" s="1"/>
  <c r="M69" i="1"/>
  <c r="L69" i="1"/>
  <c r="M68" i="1"/>
  <c r="L68" i="1"/>
  <c r="L67" i="1"/>
  <c r="M67" i="1" s="1"/>
  <c r="M66" i="1"/>
  <c r="L66" i="1"/>
  <c r="M65" i="1"/>
  <c r="L65" i="1"/>
  <c r="L64" i="1"/>
  <c r="L74" i="1" s="1"/>
  <c r="M63" i="1"/>
  <c r="L63" i="1"/>
  <c r="K60" i="1"/>
  <c r="J60" i="1"/>
  <c r="I60" i="1"/>
  <c r="H60" i="1"/>
  <c r="G60" i="1"/>
  <c r="F60" i="1"/>
  <c r="E60" i="1"/>
  <c r="M59" i="1"/>
  <c r="L59" i="1"/>
  <c r="L58" i="1"/>
  <c r="M58" i="1" s="1"/>
  <c r="M60" i="1" s="1"/>
  <c r="M57" i="1"/>
  <c r="L57" i="1"/>
  <c r="L60" i="1" s="1"/>
  <c r="M54" i="1"/>
  <c r="L54" i="1"/>
  <c r="K54" i="1"/>
  <c r="J54" i="1"/>
  <c r="I54" i="1"/>
  <c r="H54" i="1"/>
  <c r="G54" i="1"/>
  <c r="F54" i="1"/>
  <c r="E54" i="1"/>
  <c r="M53" i="1"/>
  <c r="L53" i="1"/>
  <c r="L50" i="1"/>
  <c r="K50" i="1"/>
  <c r="J50" i="1"/>
  <c r="I50" i="1"/>
  <c r="H50" i="1"/>
  <c r="G50" i="1"/>
  <c r="F50" i="1"/>
  <c r="E50" i="1"/>
  <c r="L49" i="1"/>
  <c r="M49" i="1" s="1"/>
  <c r="M48" i="1"/>
  <c r="L48" i="1"/>
  <c r="K45" i="1"/>
  <c r="J45" i="1"/>
  <c r="I45" i="1"/>
  <c r="H45" i="1"/>
  <c r="F45" i="1"/>
  <c r="E45" i="1"/>
  <c r="L44" i="1"/>
  <c r="L45" i="1" s="1"/>
  <c r="K41" i="1"/>
  <c r="J41" i="1"/>
  <c r="I41" i="1"/>
  <c r="H41" i="1"/>
  <c r="G41" i="1"/>
  <c r="E41" i="1"/>
  <c r="M40" i="1"/>
  <c r="L40" i="1"/>
  <c r="L39" i="1"/>
  <c r="M39" i="1" s="1"/>
  <c r="L38" i="1"/>
  <c r="M38" i="1" s="1"/>
  <c r="M37" i="1"/>
  <c r="L37" i="1"/>
  <c r="L36" i="1"/>
  <c r="M36" i="1" s="1"/>
  <c r="L34" i="1"/>
  <c r="M34" i="1" s="1"/>
  <c r="M33" i="1"/>
  <c r="L33" i="1"/>
  <c r="L32" i="1"/>
  <c r="M32" i="1" s="1"/>
  <c r="M41" i="1" s="1"/>
  <c r="K29" i="1"/>
  <c r="J29" i="1"/>
  <c r="I29" i="1"/>
  <c r="H29" i="1"/>
  <c r="G29" i="1"/>
  <c r="F29" i="1"/>
  <c r="E29" i="1"/>
  <c r="M28" i="1"/>
  <c r="M29" i="1" s="1"/>
  <c r="L28" i="1"/>
  <c r="L29" i="1" s="1"/>
  <c r="K25" i="1"/>
  <c r="J25" i="1"/>
  <c r="I25" i="1"/>
  <c r="H25" i="1"/>
  <c r="G25" i="1"/>
  <c r="E25" i="1"/>
  <c r="L24" i="1"/>
  <c r="M24" i="1" s="1"/>
  <c r="M23" i="1"/>
  <c r="L23" i="1"/>
  <c r="M22" i="1"/>
  <c r="M25" i="1" s="1"/>
  <c r="L22" i="1"/>
  <c r="L25" i="1" s="1"/>
  <c r="K19" i="1"/>
  <c r="J19" i="1"/>
  <c r="J225" i="1" s="1"/>
  <c r="I19" i="1"/>
  <c r="I225" i="1" s="1"/>
  <c r="H19" i="1"/>
  <c r="H225" i="1" s="1"/>
  <c r="G19" i="1"/>
  <c r="G225" i="1" s="1"/>
  <c r="F19" i="1"/>
  <c r="E19" i="1"/>
  <c r="E225" i="1" s="1"/>
  <c r="L18" i="1"/>
  <c r="M18" i="1" s="1"/>
  <c r="M17" i="1"/>
  <c r="L16" i="1"/>
  <c r="L19" i="1" s="1"/>
  <c r="M15" i="1"/>
  <c r="L15" i="1"/>
  <c r="M50" i="1" l="1"/>
  <c r="M94" i="1"/>
  <c r="M143" i="1"/>
  <c r="M182" i="1"/>
  <c r="M168" i="1"/>
  <c r="M158" i="1"/>
  <c r="M223" i="1"/>
  <c r="M74" i="1"/>
  <c r="M16" i="1"/>
  <c r="M19" i="1" s="1"/>
  <c r="L41" i="1"/>
  <c r="M64" i="1"/>
  <c r="M128" i="1"/>
  <c r="M129" i="1" s="1"/>
  <c r="M136" i="1"/>
  <c r="M137" i="1" s="1"/>
  <c r="M167" i="1"/>
  <c r="L105" i="1"/>
  <c r="L182" i="1"/>
  <c r="M44" i="1"/>
  <c r="M45" i="1" s="1"/>
  <c r="M113" i="1"/>
  <c r="M114" i="1" s="1"/>
</calcChain>
</file>

<file path=xl/sharedStrings.xml><?xml version="1.0" encoding="utf-8"?>
<sst xmlns="http://schemas.openxmlformats.org/spreadsheetml/2006/main" count="604" uniqueCount="247">
  <si>
    <t xml:space="preserve"> </t>
  </si>
  <si>
    <t xml:space="preserve">OFICINA NACIONAL DE EVALUACIÓN SÍSMICA Y VULNERABILIDAD DE INFRAESTRUCTURA Y EDIFICACIONES </t>
  </si>
  <si>
    <t xml:space="preserve">            REPORTE DE NÓMINA</t>
  </si>
  <si>
    <t>CONCEPTO PAGO SUELDO 000018 - FIJOS CORRESPONDIENTE AL MES DE OCTUBRE 2024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</si>
  <si>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</si>
  <si>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</si>
  <si>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</si>
  <si>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</si>
  <si>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</si>
  <si>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</si>
  <si>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</si>
  <si>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</si>
  <si>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</si>
  <si>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</si>
  <si>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</si>
  <si>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</si>
  <si>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</si>
  <si>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</si>
  <si>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</si>
  <si>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</si>
  <si>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</si>
  <si>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</si>
  <si>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</si>
  <si>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</si>
  <si>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</si>
  <si>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</si>
  <si>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</si>
  <si>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</si>
  <si>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</si>
  <si>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</si>
  <si>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</si>
  <si>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</si>
  <si>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</si>
  <si>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</si>
  <si>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</si>
  <si>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</si>
  <si>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</si>
  <si>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</si>
  <si>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</si>
  <si>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</si>
  <si>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</si>
  <si>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</si>
  <si>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</si>
  <si>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</si>
  <si>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</si>
  <si>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</si>
  <si>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</si>
  <si>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</si>
  <si>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</si>
  <si>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</si>
  <si>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</si>
  <si>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</si>
  <si>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JEAN CARLOS MONTERO BERIGUETE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</si>
  <si>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</si>
  <si>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</si>
  <si>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</si>
  <si>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</si>
  <si>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</si>
  <si>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EMELIN EVANGELISTA CUEVAS</t>
  </si>
  <si>
    <t xml:space="preserve">SECRETARIA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</si>
  <si>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</si>
  <si>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</si>
  <si>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</si>
  <si>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</si>
  <si>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</si>
  <si>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</si>
  <si>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</si>
  <si>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</si>
  <si>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</si>
  <si>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</si>
  <si>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</si>
  <si>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</si>
  <si>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</si>
  <si>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</si>
  <si>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</si>
  <si>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</si>
  <si>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</si>
  <si>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</si>
  <si>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</si>
  <si>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</si>
  <si>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</si>
  <si>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</si>
  <si>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</si>
  <si>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</si>
  <si>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</si>
  <si>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</si>
  <si>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</si>
  <si>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</si>
  <si>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</si>
  <si>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</si>
  <si>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</si>
  <si>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</si>
  <si>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</si>
  <si>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</si>
  <si>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</si>
  <si>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</si>
  <si>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</si>
  <si>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</si>
  <si>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</si>
  <si>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</si>
  <si>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</si>
  <si>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</si>
  <si>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</si>
  <si>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</si>
  <si>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</si>
  <si>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</si>
  <si>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</si>
  <si>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</si>
  <si>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</si>
  <si>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</si>
  <si>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</si>
  <si>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</si>
  <si>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</si>
  <si>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</si>
  <si>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</si>
  <si>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</si>
  <si>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</si>
  <si>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</si>
  <si>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>DEPARTAMENTO DE RECURSOS HUMANOS</t>
  </si>
  <si>
    <t>CARMEN PATRICIA RODRIGUEZ SUERO</t>
  </si>
  <si>
    <t>ASESORA DEPARTAMENTO RECURSOS HUMANOS</t>
  </si>
  <si>
    <t>FATIMA MARCELINA ALMONTE ESTRELLA</t>
  </si>
  <si>
    <t>ANALISTA DE RECURSOS HUMANOS</t>
  </si>
  <si>
    <t>CLAUDIA ESTEFANY MERAN DEL ROSARIO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</si>
  <si>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</si>
  <si>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</si>
  <si>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</si>
  <si>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</si>
  <si>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</si>
  <si>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</si>
  <si>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</si>
  <si>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</si>
  <si>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</si>
  <si>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</si>
  <si>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</si>
  <si>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</si>
  <si>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</si>
  <si>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</si>
  <si>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</si>
  <si>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</si>
  <si>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</si>
  <si>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</si>
  <si>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</si>
  <si>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</si>
  <si>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</si>
  <si>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</si>
  <si>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</si>
  <si>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</si>
  <si>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</si>
  <si>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</si>
  <si>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</si>
  <si>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</si>
  <si>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</si>
  <si>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GRAFICO</t>
  </si>
  <si>
    <t>RICARDO ALFREDO ECHAVARRIA REYES</t>
  </si>
  <si>
    <t>JELIDA MASSIEL MIESES CASTILLO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</si>
  <si>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</si>
  <si>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</si>
  <si>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</si>
  <si>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</si>
  <si>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</si>
  <si>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</si>
  <si>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</si>
  <si>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</si>
  <si>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Subtotal:</t>
  </si>
  <si>
    <t>DEPARTAMENTO  DE INGENIERIA SISMO-RESISTENCIA</t>
  </si>
  <si>
    <t>ALEXANDER MENDEZ PINEDA</t>
  </si>
  <si>
    <t>AUXILIAR DE CAMPO</t>
  </si>
  <si>
    <t>DEPARTAMENTO 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</si>
  <si>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</si>
  <si>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</si>
  <si>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</si>
  <si>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</si>
  <si>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</si>
  <si>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 xml:space="preserve">AUXILIAR DE LABORATORIO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</si>
  <si>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</si>
  <si>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</si>
  <si>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</si>
  <si>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</si>
  <si>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</si>
  <si>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</si>
  <si>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</si>
  <si>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</si>
  <si>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</si>
  <si>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</si>
  <si>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MARIEL TERESA RINCON BOCK</t>
  </si>
  <si>
    <t>INGENIERO ESTRUCTURAL</t>
  </si>
  <si>
    <t>SAUL OTTONIEL PEREZ RAMIREZ</t>
  </si>
  <si>
    <t>AUXILIAR LABORATORIO</t>
  </si>
  <si>
    <t>WILLIE MANUEL FELIX</t>
  </si>
  <si>
    <t>WILSON JOSE BELIARD PEREZ</t>
  </si>
  <si>
    <t>MALVEL RAMON PEREZ RODRIGUEZ</t>
  </si>
  <si>
    <t xml:space="preserve">JAIRO SANCHEZ BELEN
</t>
  </si>
  <si>
    <t>SAMUEL ALEJANDRO RICHARDS FERNANDEZ</t>
  </si>
  <si>
    <t xml:space="preserve">ISAAC JIMENEZ DIAZ </t>
  </si>
  <si>
    <t xml:space="preserve">M </t>
  </si>
  <si>
    <t xml:space="preserve">ONIEL DOLORES RUBIO DE LA CRUZ </t>
  </si>
  <si>
    <t xml:space="preserve">DAVID ALEXANDER MOORE DE LOS SANTOS </t>
  </si>
  <si>
    <t xml:space="preserve">WILBER HAMLET ISENIA TRONCOSO </t>
  </si>
  <si>
    <t>DEPARTAMENTO DELEGACIONES</t>
  </si>
  <si>
    <t>GALVY RAMON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</si>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</sst>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2" fontId="5" fillId="0" borderId="1" xfId="2" applyNumberFormat="1" applyFont="1" applyFill="1" applyBorder="1"/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164" fontId="8" fillId="0" borderId="1" xfId="2" applyFont="1" applyFill="1" applyBorder="1"/>
    <xf numFmtId="2" fontId="8" fillId="0" borderId="1" xfId="2" applyNumberFormat="1" applyFont="1" applyBorder="1"/>
    <xf numFmtId="164" fontId="8" fillId="0" borderId="1" xfId="2" applyFont="1" applyBorder="1"/>
    <xf numFmtId="0" fontId="9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2" fontId="5" fillId="0" borderId="1" xfId="1" applyNumberFormat="1" applyFont="1" applyBorder="1"/>
    <xf numFmtId="164" fontId="5" fillId="5" borderId="1" xfId="2" applyFont="1" applyFill="1" applyBorder="1"/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0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10" fillId="2" borderId="0" xfId="0" applyFont="1" applyFill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0" fillId="0" borderId="0" xfId="0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4" fillId="2" borderId="0" xfId="0" applyFont="1" applyFill="1" applyBorder="1"/>
  </cellXfs>
  <cellStyles count="3">
    <cellStyle name="Millares 2" xfId="2" xr:uid="{454E663A-4C46-42CE-B14D-79FDEE9228FD}"/>
    <cellStyle name="Normal" xfId="0" builtinId="0"/>
    <cellStyle name="Normal 2" xfId="1" xr:uid="{E322F192-8FC7-4478-B7FD-0328B8DF3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2056007</xdr:colOff>
      <xdr:row>0</xdr:row>
      <xdr:rowOff>209086</xdr:rowOff>
    </xdr:from>
    <xdr:to>
      <xdr:col>5</xdr:col>
      <xdr:colOff>278781</xdr:colOff>
      <xdr:row>5</xdr:row>
      <xdr:rowOff>1395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AB1C875-1A92-4A6A-AF7E-ED83CABF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257" y="209086"/>
          <a:ext cx="1899424" cy="8972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267164</xdr:colOff>
      <xdr:row>0</xdr:row>
      <xdr:rowOff>149224</xdr:rowOff>
    </xdr:from>
    <xdr:to>
      <xdr:col>4</xdr:col>
      <xdr:colOff>104542</xdr:colOff>
      <xdr:row>4</xdr:row>
      <xdr:rowOff>158749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113CF57-0B89-4FE6-B601-BE5EB805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414" y="149224"/>
          <a:ext cx="2085278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4E96-AC0F-4219-8311-35B594E7840A}">
  <dimension ref="A1:N265"/>
  <sheetViews>
    <sheetView showGridLines="0" tabSelected="1" zoomScale="62" zoomScaleNormal="62" workbookViewId="0">
      <selection activeCell="M225" sqref="A225:M225"/>
    </sheetView>
  </sheetViews>
  <sheetFormatPr baseColWidth="10" defaultRowHeight="15" x14ac:dyDescent="0.25"/>
  <cols>
    <col min="1" max="1" width="81.140625" customWidth="1"/>
    <col min="2" max="2" width="14.7109375" customWidth="1"/>
    <col min="3" max="3" width="54.140625" customWidth="1"/>
    <col min="4" max="4" width="33.710937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22.7109375" customWidth="1"/>
    <col min="12" max="12" width="21" customWidth="1"/>
    <col min="13" max="13" width="23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3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3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3"/>
      <c r="M4" s="3"/>
    </row>
    <row r="5" spans="1:14" ht="15.75" x14ac:dyDescent="0.25">
      <c r="A5" s="1" t="s">
        <v>0</v>
      </c>
      <c r="B5" s="2"/>
      <c r="C5" s="1"/>
      <c r="D5" s="1"/>
      <c r="E5" s="3"/>
      <c r="F5" s="4"/>
      <c r="G5" s="3"/>
      <c r="H5" s="3"/>
      <c r="I5" s="5"/>
      <c r="J5" s="3"/>
      <c r="K5" s="5"/>
      <c r="L5" s="3"/>
      <c r="M5" s="3"/>
    </row>
    <row r="6" spans="1:14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15.7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2"/>
      <c r="M11" s="2"/>
    </row>
    <row r="12" spans="1:14" ht="15.75" x14ac:dyDescent="0.25">
      <c r="A12" s="10" t="s">
        <v>5</v>
      </c>
      <c r="B12" s="10" t="s">
        <v>6</v>
      </c>
      <c r="C12" s="10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3" t="s">
        <v>12</v>
      </c>
      <c r="I12" s="13" t="s">
        <v>13</v>
      </c>
      <c r="J12" s="13" t="s">
        <v>14</v>
      </c>
      <c r="K12" s="13" t="s">
        <v>15</v>
      </c>
      <c r="L12" s="13" t="s">
        <v>16</v>
      </c>
      <c r="M12" s="13" t="s">
        <v>17</v>
      </c>
    </row>
    <row r="13" spans="1:14" ht="15.75" x14ac:dyDescent="0.25">
      <c r="A13" s="10"/>
      <c r="B13" s="10"/>
      <c r="C13" s="10"/>
      <c r="D13" s="10"/>
      <c r="E13" s="11" t="s">
        <v>18</v>
      </c>
      <c r="F13" s="12"/>
      <c r="G13" s="13"/>
      <c r="H13" s="13"/>
      <c r="I13" s="13"/>
      <c r="J13" s="13"/>
      <c r="K13" s="13"/>
      <c r="L13" s="13"/>
      <c r="M13" s="13"/>
    </row>
    <row r="14" spans="1:14" ht="18.75" x14ac:dyDescent="0.3">
      <c r="A14" s="14" t="s">
        <v>19</v>
      </c>
      <c r="B14" s="15"/>
      <c r="C14" s="14"/>
      <c r="D14" s="14"/>
      <c r="E14" s="16"/>
      <c r="F14" s="17"/>
      <c r="G14" s="18"/>
      <c r="H14" s="18"/>
      <c r="I14" s="16"/>
      <c r="J14" s="18"/>
      <c r="K14" s="16"/>
      <c r="L14" s="18"/>
      <c r="M14" s="18"/>
    </row>
    <row r="15" spans="1:14" ht="18.75" x14ac:dyDescent="0.3">
      <c r="A15" s="19" t="s">
        <v>20</v>
      </c>
      <c r="B15" s="15" t="s">
        <v>21</v>
      </c>
      <c r="C15" s="19" t="s">
        <v>22</v>
      </c>
      <c r="D15" s="19" t="s">
        <v>23</v>
      </c>
      <c r="E15" s="20">
        <v>260000</v>
      </c>
      <c r="F15" s="17">
        <v>0</v>
      </c>
      <c r="G15" s="21">
        <v>260000</v>
      </c>
      <c r="H15" s="18">
        <v>7462</v>
      </c>
      <c r="I15" s="16">
        <v>50246.58</v>
      </c>
      <c r="J15" s="18">
        <v>5883.16</v>
      </c>
      <c r="K15" s="16">
        <v>4169.3999999999996</v>
      </c>
      <c r="L15" s="18">
        <f>+H15+I15+J15+K15</f>
        <v>67761.14</v>
      </c>
      <c r="M15" s="18">
        <f>+G15-L15</f>
        <v>192238.86</v>
      </c>
    </row>
    <row r="16" spans="1:14" ht="18.75" x14ac:dyDescent="0.3">
      <c r="A16" s="22" t="s">
        <v>24</v>
      </c>
      <c r="B16" s="15" t="s">
        <v>21</v>
      </c>
      <c r="C16" s="23" t="s">
        <v>25</v>
      </c>
      <c r="D16" s="19" t="s">
        <v>23</v>
      </c>
      <c r="E16" s="16">
        <v>210000</v>
      </c>
      <c r="F16" s="17">
        <v>0</v>
      </c>
      <c r="G16" s="18">
        <v>210000</v>
      </c>
      <c r="H16" s="18">
        <v>6027</v>
      </c>
      <c r="I16" s="16">
        <v>38105.33</v>
      </c>
      <c r="J16" s="18">
        <v>5883.16</v>
      </c>
      <c r="K16" s="16">
        <v>4169.3999999999996</v>
      </c>
      <c r="L16" s="18">
        <f>+H16+I16+J16+K16</f>
        <v>54184.890000000007</v>
      </c>
      <c r="M16" s="18">
        <f>+G16-L16</f>
        <v>155815.10999999999</v>
      </c>
    </row>
    <row r="17" spans="1:13" ht="18.75" x14ac:dyDescent="0.3">
      <c r="A17" s="22" t="s">
        <v>26</v>
      </c>
      <c r="B17" s="15" t="s">
        <v>27</v>
      </c>
      <c r="C17" s="24" t="s">
        <v>28</v>
      </c>
      <c r="D17" s="24" t="s">
        <v>29</v>
      </c>
      <c r="E17" s="16">
        <v>130000</v>
      </c>
      <c r="F17" s="17">
        <v>0</v>
      </c>
      <c r="G17" s="18">
        <v>130000</v>
      </c>
      <c r="H17" s="18">
        <v>3731</v>
      </c>
      <c r="I17" s="16">
        <v>18304.39</v>
      </c>
      <c r="J17" s="18">
        <v>3952</v>
      </c>
      <c r="K17" s="16">
        <v>5722.05</v>
      </c>
      <c r="L17" s="18">
        <v>31709.439999999999</v>
      </c>
      <c r="M17" s="18">
        <f>+G17-L17</f>
        <v>98290.559999999998</v>
      </c>
    </row>
    <row r="18" spans="1:13" ht="18.75" x14ac:dyDescent="0.3">
      <c r="A18" s="22" t="s">
        <v>30</v>
      </c>
      <c r="B18" s="15" t="s">
        <v>21</v>
      </c>
      <c r="C18" s="24" t="s">
        <v>31</v>
      </c>
      <c r="D18" s="24" t="s">
        <v>32</v>
      </c>
      <c r="E18" s="16">
        <v>45000</v>
      </c>
      <c r="F18" s="17">
        <v>0</v>
      </c>
      <c r="G18" s="18">
        <v>45000</v>
      </c>
      <c r="H18" s="18">
        <v>1291.5</v>
      </c>
      <c r="I18" s="16">
        <v>1148.33</v>
      </c>
      <c r="J18" s="18">
        <v>1368</v>
      </c>
      <c r="K18" s="16">
        <v>25</v>
      </c>
      <c r="L18" s="18">
        <f>+H18+I18+J18+K18</f>
        <v>3832.83</v>
      </c>
      <c r="M18" s="18">
        <f>+G18-L18</f>
        <v>41167.17</v>
      </c>
    </row>
    <row r="19" spans="1:13" ht="18.75" x14ac:dyDescent="0.3">
      <c r="A19" s="25" t="s">
        <v>33</v>
      </c>
      <c r="B19" s="15"/>
      <c r="C19" s="26">
        <v>4</v>
      </c>
      <c r="D19" s="26"/>
      <c r="E19" s="27">
        <f>SUM(E15:E18)</f>
        <v>645000</v>
      </c>
      <c r="F19" s="28">
        <f t="shared" ref="F19:M19" si="0">SUM(F15:F18)</f>
        <v>0</v>
      </c>
      <c r="G19" s="29">
        <f t="shared" si="0"/>
        <v>645000</v>
      </c>
      <c r="H19" s="29">
        <f t="shared" si="0"/>
        <v>18511.5</v>
      </c>
      <c r="I19" s="27">
        <f t="shared" si="0"/>
        <v>107804.63</v>
      </c>
      <c r="J19" s="29">
        <f t="shared" si="0"/>
        <v>17086.32</v>
      </c>
      <c r="K19" s="27">
        <f t="shared" si="0"/>
        <v>14085.849999999999</v>
      </c>
      <c r="L19" s="29">
        <f>SUM(L15:L18)</f>
        <v>157488.29999999999</v>
      </c>
      <c r="M19" s="29">
        <f t="shared" si="0"/>
        <v>487511.69999999995</v>
      </c>
    </row>
    <row r="20" spans="1:13" ht="18.75" x14ac:dyDescent="0.3">
      <c r="A20" s="25"/>
      <c r="B20" s="15"/>
      <c r="C20" s="26"/>
      <c r="D20" s="26"/>
      <c r="E20" s="16"/>
      <c r="F20" s="17"/>
      <c r="G20" s="18"/>
      <c r="H20" s="18"/>
      <c r="I20" s="16"/>
      <c r="J20" s="18"/>
      <c r="K20" s="16"/>
      <c r="L20" s="18"/>
      <c r="M20" s="18"/>
    </row>
    <row r="21" spans="1:13" ht="18.75" x14ac:dyDescent="0.3">
      <c r="A21" s="25" t="s">
        <v>34</v>
      </c>
      <c r="B21" s="15"/>
      <c r="C21" s="30"/>
      <c r="D21" s="30"/>
      <c r="E21" s="16"/>
      <c r="F21" s="17"/>
      <c r="G21" s="18"/>
      <c r="H21" s="18"/>
      <c r="I21" s="16"/>
      <c r="J21" s="18"/>
      <c r="K21" s="16"/>
      <c r="L21" s="18"/>
      <c r="M21" s="18"/>
    </row>
    <row r="22" spans="1:13" ht="35.25" customHeight="1" x14ac:dyDescent="0.3">
      <c r="A22" s="22" t="s">
        <v>35</v>
      </c>
      <c r="B22" s="15" t="s">
        <v>21</v>
      </c>
      <c r="C22" s="31" t="s">
        <v>36</v>
      </c>
      <c r="D22" s="24" t="s">
        <v>37</v>
      </c>
      <c r="E22" s="16">
        <v>95000</v>
      </c>
      <c r="F22" s="17">
        <v>0</v>
      </c>
      <c r="G22" s="16">
        <v>95000</v>
      </c>
      <c r="H22" s="18">
        <v>2726.5</v>
      </c>
      <c r="I22" s="16">
        <v>10500.38</v>
      </c>
      <c r="J22" s="18">
        <v>2888</v>
      </c>
      <c r="K22" s="16">
        <v>6740.46</v>
      </c>
      <c r="L22" s="18">
        <f>+H22+I22+J22+K22</f>
        <v>22855.34</v>
      </c>
      <c r="M22" s="18">
        <f>+G22-L22</f>
        <v>72144.66</v>
      </c>
    </row>
    <row r="23" spans="1:13" ht="18.75" x14ac:dyDescent="0.3">
      <c r="A23" s="19" t="s">
        <v>38</v>
      </c>
      <c r="B23" s="32" t="s">
        <v>27</v>
      </c>
      <c r="C23" s="24" t="s">
        <v>39</v>
      </c>
      <c r="D23" s="24" t="s">
        <v>40</v>
      </c>
      <c r="E23" s="16">
        <v>43500</v>
      </c>
      <c r="F23" s="33">
        <v>0</v>
      </c>
      <c r="G23" s="16">
        <v>43500</v>
      </c>
      <c r="H23" s="16">
        <v>1248.45</v>
      </c>
      <c r="I23" s="33">
        <v>936.62</v>
      </c>
      <c r="J23" s="16">
        <v>1322.4</v>
      </c>
      <c r="K23" s="16">
        <v>25</v>
      </c>
      <c r="L23" s="18">
        <f>+H23+I23+J23+K23</f>
        <v>3532.4700000000003</v>
      </c>
      <c r="M23" s="18">
        <f>+G23-L23</f>
        <v>39967.53</v>
      </c>
    </row>
    <row r="24" spans="1:13" ht="18.75" x14ac:dyDescent="0.3">
      <c r="A24" s="19" t="s">
        <v>41</v>
      </c>
      <c r="B24" s="32" t="s">
        <v>21</v>
      </c>
      <c r="C24" s="24" t="s">
        <v>39</v>
      </c>
      <c r="D24" s="24" t="s">
        <v>40</v>
      </c>
      <c r="E24" s="16">
        <v>37500</v>
      </c>
      <c r="F24" s="33">
        <v>0</v>
      </c>
      <c r="G24" s="16">
        <v>37500</v>
      </c>
      <c r="H24" s="16">
        <v>1076.25</v>
      </c>
      <c r="I24" s="33">
        <v>89.81</v>
      </c>
      <c r="J24" s="16">
        <v>1140</v>
      </c>
      <c r="K24" s="16">
        <v>25</v>
      </c>
      <c r="L24" s="16">
        <f t="shared" ref="L24" si="1">+H24+I24+J24+K24</f>
        <v>2331.06</v>
      </c>
      <c r="M24" s="16">
        <f t="shared" ref="M24" si="2">+G24-L24</f>
        <v>35168.94</v>
      </c>
    </row>
    <row r="25" spans="1:13" ht="18.75" x14ac:dyDescent="0.3">
      <c r="A25" s="25" t="s">
        <v>33</v>
      </c>
      <c r="B25" s="15"/>
      <c r="C25" s="26">
        <v>3</v>
      </c>
      <c r="D25" s="26"/>
      <c r="E25" s="27">
        <f>SUM(E22:E24)</f>
        <v>176000</v>
      </c>
      <c r="F25" s="34">
        <v>0</v>
      </c>
      <c r="G25" s="27">
        <f t="shared" ref="G25:M25" si="3">SUM(G22:G24)</f>
        <v>176000</v>
      </c>
      <c r="H25" s="27">
        <f>SUM(H22:H24)</f>
        <v>5051.2</v>
      </c>
      <c r="I25" s="27">
        <f t="shared" si="3"/>
        <v>11526.81</v>
      </c>
      <c r="J25" s="27">
        <f t="shared" si="3"/>
        <v>5350.4</v>
      </c>
      <c r="K25" s="27">
        <f t="shared" si="3"/>
        <v>6790.46</v>
      </c>
      <c r="L25" s="27">
        <f t="shared" si="3"/>
        <v>28718.870000000003</v>
      </c>
      <c r="M25" s="27">
        <f t="shared" si="3"/>
        <v>147281.13</v>
      </c>
    </row>
    <row r="26" spans="1:13" ht="18.75" x14ac:dyDescent="0.3">
      <c r="A26" s="25"/>
      <c r="B26" s="15"/>
      <c r="C26" s="30"/>
      <c r="D26" s="30"/>
      <c r="E26" s="27"/>
      <c r="F26" s="17"/>
      <c r="G26" s="29"/>
      <c r="H26" s="29"/>
      <c r="I26" s="27"/>
      <c r="J26" s="29"/>
      <c r="K26" s="27"/>
      <c r="L26" s="29"/>
      <c r="M26" s="29"/>
    </row>
    <row r="27" spans="1:13" ht="18.75" x14ac:dyDescent="0.3">
      <c r="A27" s="25" t="s">
        <v>42</v>
      </c>
      <c r="B27" s="15"/>
      <c r="C27" s="24"/>
      <c r="D27" s="24"/>
      <c r="E27" s="16"/>
      <c r="F27" s="17"/>
      <c r="G27" s="18"/>
      <c r="H27" s="18"/>
      <c r="I27" s="16"/>
      <c r="J27" s="18"/>
      <c r="K27" s="16"/>
      <c r="L27" s="18"/>
      <c r="M27" s="18"/>
    </row>
    <row r="28" spans="1:13" ht="18.75" x14ac:dyDescent="0.3">
      <c r="A28" s="22" t="s">
        <v>43</v>
      </c>
      <c r="B28" s="15" t="s">
        <v>21</v>
      </c>
      <c r="C28" s="24" t="s">
        <v>44</v>
      </c>
      <c r="D28" s="24" t="s">
        <v>40</v>
      </c>
      <c r="E28" s="16">
        <v>43500</v>
      </c>
      <c r="F28" s="17">
        <v>0</v>
      </c>
      <c r="G28" s="18">
        <v>43500</v>
      </c>
      <c r="H28" s="18">
        <v>1248.45</v>
      </c>
      <c r="I28" s="33">
        <v>936.62</v>
      </c>
      <c r="J28" s="18">
        <v>1322.4</v>
      </c>
      <c r="K28" s="16">
        <v>1296.7</v>
      </c>
      <c r="L28" s="18">
        <f>+H28+I28+J28+K28</f>
        <v>4804.17</v>
      </c>
      <c r="M28" s="18">
        <f>+G28-L28</f>
        <v>38695.83</v>
      </c>
    </row>
    <row r="29" spans="1:13" ht="18.75" x14ac:dyDescent="0.3">
      <c r="A29" s="25" t="s">
        <v>45</v>
      </c>
      <c r="B29" s="15"/>
      <c r="C29" s="26">
        <v>1</v>
      </c>
      <c r="D29" s="26"/>
      <c r="E29" s="27">
        <f t="shared" ref="E29:M29" si="4">SUM(E28:E28)</f>
        <v>43500</v>
      </c>
      <c r="F29" s="28">
        <f t="shared" si="4"/>
        <v>0</v>
      </c>
      <c r="G29" s="29">
        <f t="shared" si="4"/>
        <v>43500</v>
      </c>
      <c r="H29" s="29">
        <f t="shared" si="4"/>
        <v>1248.45</v>
      </c>
      <c r="I29" s="27">
        <f t="shared" si="4"/>
        <v>936.62</v>
      </c>
      <c r="J29" s="29">
        <f t="shared" si="4"/>
        <v>1322.4</v>
      </c>
      <c r="K29" s="27">
        <f t="shared" si="4"/>
        <v>1296.7</v>
      </c>
      <c r="L29" s="29">
        <f t="shared" si="4"/>
        <v>4804.17</v>
      </c>
      <c r="M29" s="29">
        <f t="shared" si="4"/>
        <v>38695.83</v>
      </c>
    </row>
    <row r="30" spans="1:13" ht="18.75" x14ac:dyDescent="0.3">
      <c r="A30" s="22"/>
      <c r="B30" s="15"/>
      <c r="C30" s="24"/>
      <c r="D30" s="24"/>
      <c r="E30" s="16"/>
      <c r="F30" s="17"/>
      <c r="G30" s="18"/>
      <c r="H30" s="18"/>
      <c r="I30" s="16"/>
      <c r="J30" s="18"/>
      <c r="K30" s="16"/>
      <c r="L30" s="18"/>
      <c r="M30" s="18"/>
    </row>
    <row r="31" spans="1:13" ht="18.75" x14ac:dyDescent="0.3">
      <c r="A31" s="25" t="s">
        <v>46</v>
      </c>
      <c r="B31" s="15"/>
      <c r="C31" s="30"/>
      <c r="D31" s="30"/>
      <c r="E31" s="27"/>
      <c r="F31" s="28"/>
      <c r="G31" s="29"/>
      <c r="H31" s="29"/>
      <c r="I31" s="27"/>
      <c r="J31" s="29"/>
      <c r="K31" s="27"/>
      <c r="L31" s="29"/>
      <c r="M31" s="29"/>
    </row>
    <row r="32" spans="1:13" ht="18.75" x14ac:dyDescent="0.3">
      <c r="A32" s="22" t="s">
        <v>47</v>
      </c>
      <c r="B32" s="15" t="s">
        <v>27</v>
      </c>
      <c r="C32" s="24" t="s">
        <v>48</v>
      </c>
      <c r="D32" s="24" t="s">
        <v>29</v>
      </c>
      <c r="E32" s="16">
        <v>185000</v>
      </c>
      <c r="F32" s="17">
        <v>0</v>
      </c>
      <c r="G32" s="18">
        <v>185000</v>
      </c>
      <c r="H32" s="18">
        <v>5309.5</v>
      </c>
      <c r="I32" s="16">
        <v>30812.9</v>
      </c>
      <c r="J32" s="18">
        <v>5624</v>
      </c>
      <c r="K32" s="16">
        <v>5171.38</v>
      </c>
      <c r="L32" s="18">
        <f>+H32+I32+J32+K32</f>
        <v>46917.78</v>
      </c>
      <c r="M32" s="18">
        <f>+G32-L32</f>
        <v>138082.22</v>
      </c>
    </row>
    <row r="33" spans="1:13" ht="18.75" x14ac:dyDescent="0.3">
      <c r="A33" s="22" t="s">
        <v>49</v>
      </c>
      <c r="B33" s="15" t="s">
        <v>27</v>
      </c>
      <c r="C33" s="24" t="s">
        <v>39</v>
      </c>
      <c r="D33" s="24" t="s">
        <v>40</v>
      </c>
      <c r="E33" s="16">
        <v>43500</v>
      </c>
      <c r="F33" s="17">
        <v>0</v>
      </c>
      <c r="G33" s="18">
        <v>43500</v>
      </c>
      <c r="H33" s="18">
        <v>1248.45</v>
      </c>
      <c r="I33" s="33">
        <v>679.3</v>
      </c>
      <c r="J33" s="18">
        <v>1322.4</v>
      </c>
      <c r="K33" s="16">
        <v>1740.46</v>
      </c>
      <c r="L33" s="18">
        <f>+H33+I33+J33+K33</f>
        <v>4990.6100000000006</v>
      </c>
      <c r="M33" s="18">
        <f>+G33-L33</f>
        <v>38509.39</v>
      </c>
    </row>
    <row r="34" spans="1:13" ht="18.75" x14ac:dyDescent="0.3">
      <c r="A34" s="22" t="s">
        <v>50</v>
      </c>
      <c r="B34" s="15" t="s">
        <v>27</v>
      </c>
      <c r="C34" s="24" t="s">
        <v>39</v>
      </c>
      <c r="D34" s="24" t="s">
        <v>51</v>
      </c>
      <c r="E34" s="16">
        <v>43500</v>
      </c>
      <c r="F34" s="17">
        <v>0</v>
      </c>
      <c r="G34" s="18">
        <v>43500</v>
      </c>
      <c r="H34" s="18">
        <v>1248.45</v>
      </c>
      <c r="I34" s="33">
        <v>936.62</v>
      </c>
      <c r="J34" s="18">
        <v>1322.4</v>
      </c>
      <c r="K34" s="16">
        <v>125</v>
      </c>
      <c r="L34" s="18">
        <f>+H34+I34+J34+K34</f>
        <v>3632.4700000000003</v>
      </c>
      <c r="M34" s="18">
        <f>+G34-L34</f>
        <v>39867.53</v>
      </c>
    </row>
    <row r="35" spans="1:13" ht="18.75" x14ac:dyDescent="0.3">
      <c r="A35" s="22" t="s">
        <v>52</v>
      </c>
      <c r="B35" s="15" t="s">
        <v>21</v>
      </c>
      <c r="C35" s="24" t="s">
        <v>39</v>
      </c>
      <c r="D35" s="24" t="s">
        <v>51</v>
      </c>
      <c r="E35" s="16">
        <v>37500</v>
      </c>
      <c r="F35" s="17">
        <v>0</v>
      </c>
      <c r="G35" s="18">
        <v>37500</v>
      </c>
      <c r="H35" s="18">
        <v>1076.25</v>
      </c>
      <c r="I35" s="33">
        <v>89.81</v>
      </c>
      <c r="J35" s="18">
        <v>1140</v>
      </c>
      <c r="K35" s="16">
        <v>25</v>
      </c>
      <c r="L35" s="18">
        <v>2331.06</v>
      </c>
      <c r="M35" s="18">
        <v>35168.94</v>
      </c>
    </row>
    <row r="36" spans="1:13" ht="18.75" x14ac:dyDescent="0.3">
      <c r="A36" s="22" t="s">
        <v>53</v>
      </c>
      <c r="B36" s="15" t="s">
        <v>27</v>
      </c>
      <c r="C36" s="24" t="s">
        <v>39</v>
      </c>
      <c r="D36" s="24" t="s">
        <v>40</v>
      </c>
      <c r="E36" s="16">
        <v>43500</v>
      </c>
      <c r="F36" s="17">
        <v>0</v>
      </c>
      <c r="G36" s="18">
        <v>43500</v>
      </c>
      <c r="H36" s="18">
        <v>1248.45</v>
      </c>
      <c r="I36" s="33">
        <v>936.62</v>
      </c>
      <c r="J36" s="18">
        <v>1322.4</v>
      </c>
      <c r="K36" s="16">
        <v>25</v>
      </c>
      <c r="L36" s="18">
        <f>+H36+I36+J36+K36</f>
        <v>3532.4700000000003</v>
      </c>
      <c r="M36" s="18">
        <f>+G36-L36</f>
        <v>39967.53</v>
      </c>
    </row>
    <row r="37" spans="1:13" ht="18.75" x14ac:dyDescent="0.3">
      <c r="A37" s="19" t="s">
        <v>54</v>
      </c>
      <c r="B37" s="15" t="s">
        <v>27</v>
      </c>
      <c r="C37" s="24" t="s">
        <v>39</v>
      </c>
      <c r="D37" s="24" t="s">
        <v>40</v>
      </c>
      <c r="E37" s="16">
        <v>43500</v>
      </c>
      <c r="F37" s="33">
        <v>0</v>
      </c>
      <c r="G37" s="16">
        <v>43500</v>
      </c>
      <c r="H37" s="16">
        <v>1248.45</v>
      </c>
      <c r="I37" s="33">
        <v>936.62</v>
      </c>
      <c r="J37" s="16">
        <v>1322.4</v>
      </c>
      <c r="K37" s="16">
        <v>25</v>
      </c>
      <c r="L37" s="16">
        <f>+H37+I37+J37+K37</f>
        <v>3532.4700000000003</v>
      </c>
      <c r="M37" s="16">
        <f>+G37-L37</f>
        <v>39967.53</v>
      </c>
    </row>
    <row r="38" spans="1:13" ht="18.75" x14ac:dyDescent="0.3">
      <c r="A38" s="19" t="s">
        <v>55</v>
      </c>
      <c r="B38" s="15" t="s">
        <v>27</v>
      </c>
      <c r="C38" s="24" t="s">
        <v>39</v>
      </c>
      <c r="D38" s="24" t="s">
        <v>40</v>
      </c>
      <c r="E38" s="16">
        <v>43500</v>
      </c>
      <c r="F38" s="33">
        <v>0</v>
      </c>
      <c r="G38" s="16">
        <v>43500</v>
      </c>
      <c r="H38" s="16">
        <v>1248.45</v>
      </c>
      <c r="I38" s="33">
        <v>936.62</v>
      </c>
      <c r="J38" s="16">
        <v>1322.4</v>
      </c>
      <c r="K38" s="16">
        <v>25</v>
      </c>
      <c r="L38" s="16">
        <f>+H38+I38+J38+K38</f>
        <v>3532.4700000000003</v>
      </c>
      <c r="M38" s="16">
        <f>+G38-L38</f>
        <v>39967.53</v>
      </c>
    </row>
    <row r="39" spans="1:13" ht="18.75" x14ac:dyDescent="0.3">
      <c r="A39" s="19" t="s">
        <v>56</v>
      </c>
      <c r="B39" s="15" t="s">
        <v>27</v>
      </c>
      <c r="C39" s="24" t="s">
        <v>57</v>
      </c>
      <c r="D39" s="24" t="s">
        <v>51</v>
      </c>
      <c r="E39" s="16">
        <v>55000</v>
      </c>
      <c r="F39" s="33">
        <v>0</v>
      </c>
      <c r="G39" s="16">
        <v>55000</v>
      </c>
      <c r="H39" s="16">
        <v>1578.5</v>
      </c>
      <c r="I39" s="16">
        <v>2559.6799999999998</v>
      </c>
      <c r="J39" s="16">
        <v>1672</v>
      </c>
      <c r="K39" s="16">
        <v>25</v>
      </c>
      <c r="L39" s="16">
        <f t="shared" ref="L39" si="5">+H39+I39+J39+K39</f>
        <v>5835.18</v>
      </c>
      <c r="M39" s="16">
        <f t="shared" ref="M39" si="6">+G39-L39</f>
        <v>49164.82</v>
      </c>
    </row>
    <row r="40" spans="1:13" ht="18.75" x14ac:dyDescent="0.3">
      <c r="A40" s="22" t="s">
        <v>58</v>
      </c>
      <c r="B40" s="15" t="s">
        <v>27</v>
      </c>
      <c r="C40" s="35" t="s">
        <v>59</v>
      </c>
      <c r="D40" s="24" t="s">
        <v>51</v>
      </c>
      <c r="E40" s="16">
        <v>43500</v>
      </c>
      <c r="F40" s="17">
        <v>0</v>
      </c>
      <c r="G40" s="18">
        <v>43500</v>
      </c>
      <c r="H40" s="18">
        <v>1248.45</v>
      </c>
      <c r="I40" s="33">
        <v>936.62</v>
      </c>
      <c r="J40" s="18">
        <v>1322.4</v>
      </c>
      <c r="K40" s="16">
        <v>25</v>
      </c>
      <c r="L40" s="18">
        <f>+H40+I40+J40+K40</f>
        <v>3532.4700000000003</v>
      </c>
      <c r="M40" s="18">
        <f>+G40-L40</f>
        <v>39967.53</v>
      </c>
    </row>
    <row r="41" spans="1:13" ht="18.75" x14ac:dyDescent="0.3">
      <c r="A41" s="25" t="s">
        <v>45</v>
      </c>
      <c r="B41" s="15"/>
      <c r="C41" s="26">
        <v>9</v>
      </c>
      <c r="D41" s="26"/>
      <c r="E41" s="27">
        <f>SUM(E32:E40)</f>
        <v>538500</v>
      </c>
      <c r="F41" s="34">
        <v>0</v>
      </c>
      <c r="G41" s="27">
        <f t="shared" ref="G41:M41" si="7">SUM(G32:G40)</f>
        <v>538500</v>
      </c>
      <c r="H41" s="27">
        <f t="shared" si="7"/>
        <v>15454.950000000003</v>
      </c>
      <c r="I41" s="27">
        <f t="shared" si="7"/>
        <v>38824.790000000008</v>
      </c>
      <c r="J41" s="27">
        <f t="shared" si="7"/>
        <v>16370.399999999998</v>
      </c>
      <c r="K41" s="27">
        <f t="shared" si="7"/>
        <v>7186.84</v>
      </c>
      <c r="L41" s="27">
        <f t="shared" si="7"/>
        <v>77836.98000000001</v>
      </c>
      <c r="M41" s="27">
        <f t="shared" si="7"/>
        <v>460663.02</v>
      </c>
    </row>
    <row r="42" spans="1:13" ht="18.75" x14ac:dyDescent="0.3">
      <c r="A42" s="25"/>
      <c r="B42" s="15"/>
      <c r="C42" s="26"/>
      <c r="D42" s="26"/>
      <c r="E42" s="27"/>
      <c r="F42" s="28"/>
      <c r="G42" s="29"/>
      <c r="H42" s="29"/>
      <c r="I42" s="27"/>
      <c r="J42" s="29"/>
      <c r="K42" s="27"/>
      <c r="L42" s="29"/>
      <c r="M42" s="29"/>
    </row>
    <row r="43" spans="1:13" ht="18.75" x14ac:dyDescent="0.3">
      <c r="A43" s="25" t="s">
        <v>60</v>
      </c>
      <c r="B43" s="15"/>
      <c r="C43" s="26"/>
      <c r="D43" s="26"/>
      <c r="E43" s="27"/>
      <c r="F43" s="28"/>
      <c r="G43" s="29"/>
      <c r="H43" s="29"/>
      <c r="I43" s="27"/>
      <c r="J43" s="29"/>
      <c r="K43" s="27"/>
      <c r="L43" s="29"/>
      <c r="M43" s="29"/>
    </row>
    <row r="44" spans="1:13" ht="18.75" customHeight="1" x14ac:dyDescent="0.3">
      <c r="A44" s="19" t="s">
        <v>61</v>
      </c>
      <c r="B44" s="36" t="s">
        <v>27</v>
      </c>
      <c r="C44" s="37" t="s">
        <v>62</v>
      </c>
      <c r="D44" s="24" t="s">
        <v>37</v>
      </c>
      <c r="E44" s="16">
        <v>75000</v>
      </c>
      <c r="F44" s="38">
        <v>0</v>
      </c>
      <c r="G44" s="39">
        <v>75000</v>
      </c>
      <c r="H44" s="39">
        <v>2152.5</v>
      </c>
      <c r="I44" s="16">
        <v>6309.38</v>
      </c>
      <c r="J44" s="39">
        <v>2280</v>
      </c>
      <c r="K44" s="16">
        <v>25</v>
      </c>
      <c r="L44" s="18">
        <f>+H44+I44+J44+K44</f>
        <v>10766.880000000001</v>
      </c>
      <c r="M44" s="18">
        <f>+G44-L44</f>
        <v>64233.119999999995</v>
      </c>
    </row>
    <row r="45" spans="1:13" ht="18.75" x14ac:dyDescent="0.3">
      <c r="A45" s="25" t="s">
        <v>45</v>
      </c>
      <c r="B45" s="15"/>
      <c r="C45" s="26">
        <v>1</v>
      </c>
      <c r="D45" s="26"/>
      <c r="E45" s="27">
        <f>SUM(E44)</f>
        <v>75000</v>
      </c>
      <c r="F45" s="28">
        <f>SUM(F44)</f>
        <v>0</v>
      </c>
      <c r="G45" s="29">
        <v>75000</v>
      </c>
      <c r="H45" s="29">
        <f t="shared" ref="H45:M45" si="8">SUM(H44)</f>
        <v>2152.5</v>
      </c>
      <c r="I45" s="27">
        <f t="shared" si="8"/>
        <v>6309.38</v>
      </c>
      <c r="J45" s="29">
        <f t="shared" si="8"/>
        <v>2280</v>
      </c>
      <c r="K45" s="27">
        <f t="shared" si="8"/>
        <v>25</v>
      </c>
      <c r="L45" s="29">
        <f t="shared" si="8"/>
        <v>10766.880000000001</v>
      </c>
      <c r="M45" s="29">
        <f t="shared" si="8"/>
        <v>64233.119999999995</v>
      </c>
    </row>
    <row r="46" spans="1:13" ht="18.75" x14ac:dyDescent="0.3">
      <c r="A46" s="25"/>
      <c r="B46" s="15"/>
      <c r="C46" s="26"/>
      <c r="D46" s="26"/>
      <c r="E46" s="27"/>
      <c r="F46" s="28"/>
      <c r="G46" s="29"/>
      <c r="H46" s="29"/>
      <c r="I46" s="27"/>
      <c r="J46" s="29"/>
      <c r="K46" s="27"/>
      <c r="L46" s="29"/>
      <c r="M46" s="29"/>
    </row>
    <row r="47" spans="1:13" ht="18.75" x14ac:dyDescent="0.3">
      <c r="A47" s="25" t="s">
        <v>63</v>
      </c>
      <c r="B47" s="15"/>
      <c r="C47" s="30"/>
      <c r="D47" s="30"/>
      <c r="E47" s="27"/>
      <c r="F47" s="17"/>
      <c r="G47" s="29"/>
      <c r="H47" s="29"/>
      <c r="I47" s="27"/>
      <c r="J47" s="29"/>
      <c r="K47" s="27"/>
      <c r="L47" s="29"/>
      <c r="M47" s="29"/>
    </row>
    <row r="48" spans="1:13" ht="18.75" x14ac:dyDescent="0.3">
      <c r="A48" s="22" t="s">
        <v>64</v>
      </c>
      <c r="B48" s="15" t="s">
        <v>21</v>
      </c>
      <c r="C48" s="24" t="s">
        <v>65</v>
      </c>
      <c r="D48" s="24" t="s">
        <v>32</v>
      </c>
      <c r="E48" s="16">
        <v>30000</v>
      </c>
      <c r="F48" s="17">
        <v>0</v>
      </c>
      <c r="G48" s="18">
        <v>30000</v>
      </c>
      <c r="H48" s="18">
        <v>861</v>
      </c>
      <c r="I48" s="33">
        <v>0</v>
      </c>
      <c r="J48" s="18">
        <v>912</v>
      </c>
      <c r="K48" s="16">
        <v>1740.46</v>
      </c>
      <c r="L48" s="18">
        <f>+H48+I48+J48+K48</f>
        <v>3513.46</v>
      </c>
      <c r="M48" s="18">
        <f>+G48-L48</f>
        <v>26486.54</v>
      </c>
    </row>
    <row r="49" spans="1:13" ht="18.75" x14ac:dyDescent="0.3">
      <c r="A49" s="19" t="s">
        <v>66</v>
      </c>
      <c r="B49" s="15" t="s">
        <v>27</v>
      </c>
      <c r="C49" s="24" t="s">
        <v>67</v>
      </c>
      <c r="D49" s="24" t="s">
        <v>40</v>
      </c>
      <c r="E49" s="16">
        <v>31500</v>
      </c>
      <c r="F49" s="33">
        <v>0</v>
      </c>
      <c r="G49" s="16">
        <v>31500</v>
      </c>
      <c r="H49" s="33">
        <v>904.05</v>
      </c>
      <c r="I49" s="33">
        <v>0</v>
      </c>
      <c r="J49" s="16">
        <v>957.6</v>
      </c>
      <c r="K49" s="16">
        <v>25</v>
      </c>
      <c r="L49" s="18">
        <f>+H49+I49+J49+K49</f>
        <v>1886.65</v>
      </c>
      <c r="M49" s="18">
        <f>+G49-L49</f>
        <v>29613.35</v>
      </c>
    </row>
    <row r="50" spans="1:13" ht="18.75" x14ac:dyDescent="0.3">
      <c r="A50" s="25" t="s">
        <v>45</v>
      </c>
      <c r="B50" s="15"/>
      <c r="C50" s="26">
        <v>2</v>
      </c>
      <c r="D50" s="26"/>
      <c r="E50" s="27">
        <f>SUM(E48:E49)</f>
        <v>61500</v>
      </c>
      <c r="F50" s="28">
        <f t="shared" ref="F50:M50" si="9">SUM(F48:F49)</f>
        <v>0</v>
      </c>
      <c r="G50" s="29">
        <f t="shared" si="9"/>
        <v>61500</v>
      </c>
      <c r="H50" s="29">
        <f t="shared" si="9"/>
        <v>1765.05</v>
      </c>
      <c r="I50" s="34">
        <f t="shared" si="9"/>
        <v>0</v>
      </c>
      <c r="J50" s="29">
        <f t="shared" si="9"/>
        <v>1869.6</v>
      </c>
      <c r="K50" s="27">
        <f t="shared" si="9"/>
        <v>1765.46</v>
      </c>
      <c r="L50" s="29">
        <f t="shared" si="9"/>
        <v>5400.1100000000006</v>
      </c>
      <c r="M50" s="29">
        <f t="shared" si="9"/>
        <v>56099.89</v>
      </c>
    </row>
    <row r="51" spans="1:13" ht="18.75" x14ac:dyDescent="0.3">
      <c r="A51" s="25"/>
      <c r="B51" s="15"/>
      <c r="C51" s="30"/>
      <c r="D51" s="30"/>
      <c r="E51" s="27"/>
      <c r="F51" s="28"/>
      <c r="G51" s="29"/>
      <c r="H51" s="29"/>
      <c r="I51" s="27"/>
      <c r="J51" s="29"/>
      <c r="K51" s="27"/>
      <c r="L51" s="29"/>
      <c r="M51" s="29"/>
    </row>
    <row r="52" spans="1:13" ht="18.75" x14ac:dyDescent="0.3">
      <c r="A52" s="25" t="s">
        <v>68</v>
      </c>
      <c r="B52" s="15"/>
      <c r="C52" s="30"/>
      <c r="D52" s="30"/>
      <c r="E52" s="27"/>
      <c r="F52" s="28"/>
      <c r="G52" s="29"/>
      <c r="H52" s="29"/>
      <c r="I52" s="27"/>
      <c r="J52" s="29"/>
      <c r="K52" s="27"/>
      <c r="L52" s="29"/>
      <c r="M52" s="29"/>
    </row>
    <row r="53" spans="1:13" ht="18.75" x14ac:dyDescent="0.3">
      <c r="A53" s="22" t="s">
        <v>69</v>
      </c>
      <c r="B53" s="15" t="s">
        <v>21</v>
      </c>
      <c r="C53" s="23" t="s">
        <v>70</v>
      </c>
      <c r="D53" s="24" t="s">
        <v>40</v>
      </c>
      <c r="E53" s="16">
        <v>35000</v>
      </c>
      <c r="F53" s="17">
        <v>0</v>
      </c>
      <c r="G53" s="18">
        <v>35000</v>
      </c>
      <c r="H53" s="18">
        <v>1004.5</v>
      </c>
      <c r="I53" s="33">
        <v>0</v>
      </c>
      <c r="J53" s="18">
        <v>1064</v>
      </c>
      <c r="K53" s="16">
        <v>25</v>
      </c>
      <c r="L53" s="18">
        <f>+H53+I53+J53+K53</f>
        <v>2093.5</v>
      </c>
      <c r="M53" s="18">
        <f>+G53-L53</f>
        <v>32906.5</v>
      </c>
    </row>
    <row r="54" spans="1:13" ht="18.75" x14ac:dyDescent="0.3">
      <c r="A54" s="25" t="s">
        <v>45</v>
      </c>
      <c r="B54" s="15"/>
      <c r="C54" s="26">
        <v>1</v>
      </c>
      <c r="D54" s="26"/>
      <c r="E54" s="27">
        <f t="shared" ref="E54:M54" si="10">SUM(E53:E53)</f>
        <v>35000</v>
      </c>
      <c r="F54" s="28">
        <f t="shared" si="10"/>
        <v>0</v>
      </c>
      <c r="G54" s="29">
        <f t="shared" si="10"/>
        <v>35000</v>
      </c>
      <c r="H54" s="29">
        <f t="shared" si="10"/>
        <v>1004.5</v>
      </c>
      <c r="I54" s="34">
        <f t="shared" si="10"/>
        <v>0</v>
      </c>
      <c r="J54" s="29">
        <f t="shared" si="10"/>
        <v>1064</v>
      </c>
      <c r="K54" s="27">
        <f t="shared" si="10"/>
        <v>25</v>
      </c>
      <c r="L54" s="29">
        <f t="shared" si="10"/>
        <v>2093.5</v>
      </c>
      <c r="M54" s="29">
        <f t="shared" si="10"/>
        <v>32906.5</v>
      </c>
    </row>
    <row r="55" spans="1:13" ht="18.75" x14ac:dyDescent="0.3">
      <c r="A55" s="25"/>
      <c r="B55" s="15"/>
      <c r="C55" s="30"/>
      <c r="D55" s="30"/>
      <c r="E55" s="27"/>
      <c r="F55" s="28"/>
      <c r="G55" s="29"/>
      <c r="H55" s="29"/>
      <c r="I55" s="27"/>
      <c r="J55" s="29"/>
      <c r="K55" s="27"/>
      <c r="L55" s="29"/>
      <c r="M55" s="29"/>
    </row>
    <row r="56" spans="1:13" ht="18.75" x14ac:dyDescent="0.3">
      <c r="A56" s="25" t="s">
        <v>71</v>
      </c>
      <c r="B56" s="15"/>
      <c r="C56" s="30"/>
      <c r="D56" s="30"/>
      <c r="E56" s="27"/>
      <c r="F56" s="17"/>
      <c r="G56" s="29"/>
      <c r="H56" s="29"/>
      <c r="I56" s="27"/>
      <c r="J56" s="29"/>
      <c r="K56" s="27"/>
      <c r="L56" s="29"/>
      <c r="M56" s="29"/>
    </row>
    <row r="57" spans="1:13" ht="18.75" x14ac:dyDescent="0.3">
      <c r="A57" s="22" t="s">
        <v>72</v>
      </c>
      <c r="B57" s="15" t="s">
        <v>27</v>
      </c>
      <c r="C57" s="24" t="s">
        <v>73</v>
      </c>
      <c r="D57" s="24" t="s">
        <v>40</v>
      </c>
      <c r="E57" s="16">
        <v>43500</v>
      </c>
      <c r="F57" s="17">
        <v>0</v>
      </c>
      <c r="G57" s="18">
        <v>43500</v>
      </c>
      <c r="H57" s="18">
        <v>1248.45</v>
      </c>
      <c r="I57" s="33">
        <v>936.62</v>
      </c>
      <c r="J57" s="18">
        <v>1322.4</v>
      </c>
      <c r="K57" s="16">
        <v>1296.7</v>
      </c>
      <c r="L57" s="18">
        <f>+H57+I57+J57+K57</f>
        <v>4804.17</v>
      </c>
      <c r="M57" s="18">
        <f>+G57-L57</f>
        <v>38695.83</v>
      </c>
    </row>
    <row r="58" spans="1:13" ht="18.75" x14ac:dyDescent="0.3">
      <c r="A58" s="22" t="s">
        <v>74</v>
      </c>
      <c r="B58" s="15" t="s">
        <v>21</v>
      </c>
      <c r="C58" s="24" t="s">
        <v>73</v>
      </c>
      <c r="D58" s="24" t="s">
        <v>40</v>
      </c>
      <c r="E58" s="16">
        <v>31500</v>
      </c>
      <c r="F58" s="17">
        <v>0</v>
      </c>
      <c r="G58" s="18">
        <v>31500</v>
      </c>
      <c r="H58" s="18">
        <v>904.05</v>
      </c>
      <c r="I58" s="33">
        <v>0</v>
      </c>
      <c r="J58" s="18">
        <v>957.6</v>
      </c>
      <c r="K58" s="16">
        <v>525</v>
      </c>
      <c r="L58" s="18">
        <f>+H58+I58+J58+K58</f>
        <v>2386.65</v>
      </c>
      <c r="M58" s="18">
        <f>+G58-L58</f>
        <v>29113.35</v>
      </c>
    </row>
    <row r="59" spans="1:13" ht="18.75" x14ac:dyDescent="0.3">
      <c r="A59" s="22" t="s">
        <v>75</v>
      </c>
      <c r="B59" s="15" t="s">
        <v>21</v>
      </c>
      <c r="C59" s="24" t="s">
        <v>73</v>
      </c>
      <c r="D59" s="24" t="s">
        <v>40</v>
      </c>
      <c r="E59" s="16">
        <v>31500</v>
      </c>
      <c r="F59" s="17">
        <v>0</v>
      </c>
      <c r="G59" s="18">
        <v>31500</v>
      </c>
      <c r="H59" s="18">
        <v>904.05</v>
      </c>
      <c r="I59" s="33">
        <v>0</v>
      </c>
      <c r="J59" s="18">
        <v>957.6</v>
      </c>
      <c r="K59" s="16">
        <v>454.5</v>
      </c>
      <c r="L59" s="18">
        <f>+H59+I59+J59+K59</f>
        <v>2316.15</v>
      </c>
      <c r="M59" s="18">
        <f>+G59-L59</f>
        <v>29183.85</v>
      </c>
    </row>
    <row r="60" spans="1:13" ht="18.75" x14ac:dyDescent="0.3">
      <c r="A60" s="25" t="s">
        <v>45</v>
      </c>
      <c r="B60" s="15"/>
      <c r="C60" s="26">
        <v>3</v>
      </c>
      <c r="D60" s="26"/>
      <c r="E60" s="27">
        <f>SUM(E57:E59)</f>
        <v>106500</v>
      </c>
      <c r="F60" s="28">
        <f t="shared" ref="F60:M60" si="11">SUM(F57:F59)</f>
        <v>0</v>
      </c>
      <c r="G60" s="29">
        <f>SUM(G57:G59)</f>
        <v>106500</v>
      </c>
      <c r="H60" s="29">
        <f>SUM(H57:H59)</f>
        <v>3056.55</v>
      </c>
      <c r="I60" s="34">
        <f>SUM(I57:I59)</f>
        <v>936.62</v>
      </c>
      <c r="J60" s="29">
        <f t="shared" si="11"/>
        <v>3237.6</v>
      </c>
      <c r="K60" s="27">
        <f>SUM(K57:K59)</f>
        <v>2276.1999999999998</v>
      </c>
      <c r="L60" s="29">
        <f t="shared" si="11"/>
        <v>9506.9699999999993</v>
      </c>
      <c r="M60" s="29">
        <f t="shared" si="11"/>
        <v>96993.03</v>
      </c>
    </row>
    <row r="61" spans="1:13" ht="18.75" x14ac:dyDescent="0.3">
      <c r="A61" s="25"/>
      <c r="B61" s="15"/>
      <c r="C61" s="30"/>
      <c r="D61" s="30"/>
      <c r="E61" s="27"/>
      <c r="F61" s="28"/>
      <c r="G61" s="29"/>
      <c r="H61" s="29"/>
      <c r="I61" s="27"/>
      <c r="J61" s="28"/>
      <c r="K61" s="27"/>
      <c r="L61" s="29"/>
      <c r="M61" s="29"/>
    </row>
    <row r="62" spans="1:13" ht="18.75" x14ac:dyDescent="0.3">
      <c r="A62" s="25" t="s">
        <v>76</v>
      </c>
      <c r="B62" s="15"/>
      <c r="C62" s="30"/>
      <c r="D62" s="30"/>
      <c r="E62" s="27"/>
      <c r="F62" s="28"/>
      <c r="G62" s="29"/>
      <c r="H62" s="29"/>
      <c r="I62" s="27"/>
      <c r="J62" s="29"/>
      <c r="K62" s="27"/>
      <c r="L62" s="29"/>
      <c r="M62" s="29"/>
    </row>
    <row r="63" spans="1:13" ht="18.75" x14ac:dyDescent="0.3">
      <c r="A63" s="19" t="s">
        <v>77</v>
      </c>
      <c r="B63" s="15" t="s">
        <v>21</v>
      </c>
      <c r="C63" s="24" t="s">
        <v>78</v>
      </c>
      <c r="D63" s="24" t="s">
        <v>40</v>
      </c>
      <c r="E63" s="16">
        <v>43500</v>
      </c>
      <c r="F63" s="17">
        <v>0</v>
      </c>
      <c r="G63" s="18">
        <v>43500</v>
      </c>
      <c r="H63" s="18">
        <v>1248.45</v>
      </c>
      <c r="I63" s="16">
        <v>936.62</v>
      </c>
      <c r="J63" s="18">
        <v>1322.4</v>
      </c>
      <c r="K63" s="16">
        <v>25</v>
      </c>
      <c r="L63" s="18">
        <f t="shared" ref="L63:L73" si="12">+H63+I63+J63+K63</f>
        <v>3532.4700000000003</v>
      </c>
      <c r="M63" s="18">
        <f t="shared" ref="M63:M73" si="13">+G63-L63</f>
        <v>39967.53</v>
      </c>
    </row>
    <row r="64" spans="1:13" ht="18.75" x14ac:dyDescent="0.3">
      <c r="A64" s="22" t="s">
        <v>79</v>
      </c>
      <c r="B64" s="15" t="s">
        <v>21</v>
      </c>
      <c r="C64" s="24" t="s">
        <v>31</v>
      </c>
      <c r="D64" s="24" t="s">
        <v>32</v>
      </c>
      <c r="E64" s="16">
        <v>30000</v>
      </c>
      <c r="F64" s="17">
        <v>0</v>
      </c>
      <c r="G64" s="18">
        <v>30000</v>
      </c>
      <c r="H64" s="18">
        <v>861</v>
      </c>
      <c r="I64" s="33">
        <v>0</v>
      </c>
      <c r="J64" s="18">
        <v>912</v>
      </c>
      <c r="K64" s="16">
        <v>125</v>
      </c>
      <c r="L64" s="18">
        <f t="shared" si="12"/>
        <v>1898</v>
      </c>
      <c r="M64" s="18">
        <f t="shared" si="13"/>
        <v>28102</v>
      </c>
    </row>
    <row r="65" spans="1:13" ht="18.75" x14ac:dyDescent="0.3">
      <c r="A65" s="22" t="s">
        <v>80</v>
      </c>
      <c r="B65" s="15" t="s">
        <v>21</v>
      </c>
      <c r="C65" s="24" t="s">
        <v>81</v>
      </c>
      <c r="D65" s="24" t="s">
        <v>32</v>
      </c>
      <c r="E65" s="16">
        <v>30000</v>
      </c>
      <c r="F65" s="17">
        <v>0</v>
      </c>
      <c r="G65" s="18">
        <v>30000</v>
      </c>
      <c r="H65" s="18">
        <v>861</v>
      </c>
      <c r="I65" s="33">
        <v>0</v>
      </c>
      <c r="J65" s="18">
        <v>912</v>
      </c>
      <c r="K65" s="16">
        <v>4269.3999999999996</v>
      </c>
      <c r="L65" s="18">
        <f t="shared" si="12"/>
        <v>6042.4</v>
      </c>
      <c r="M65" s="18">
        <f t="shared" si="13"/>
        <v>23957.599999999999</v>
      </c>
    </row>
    <row r="66" spans="1:13" ht="18.75" x14ac:dyDescent="0.3">
      <c r="A66" s="22" t="s">
        <v>82</v>
      </c>
      <c r="B66" s="15" t="s">
        <v>21</v>
      </c>
      <c r="C66" s="24" t="s">
        <v>31</v>
      </c>
      <c r="D66" s="24" t="s">
        <v>32</v>
      </c>
      <c r="E66" s="16">
        <v>30000</v>
      </c>
      <c r="F66" s="17">
        <v>0</v>
      </c>
      <c r="G66" s="18">
        <v>30000</v>
      </c>
      <c r="H66" s="18">
        <v>861</v>
      </c>
      <c r="I66" s="33">
        <v>0</v>
      </c>
      <c r="J66" s="18">
        <v>912</v>
      </c>
      <c r="K66" s="16">
        <v>25</v>
      </c>
      <c r="L66" s="18">
        <f t="shared" si="12"/>
        <v>1798</v>
      </c>
      <c r="M66" s="18">
        <f t="shared" si="13"/>
        <v>28202</v>
      </c>
    </row>
    <row r="67" spans="1:13" ht="18.75" x14ac:dyDescent="0.3">
      <c r="A67" s="19" t="s">
        <v>83</v>
      </c>
      <c r="B67" s="15" t="s">
        <v>21</v>
      </c>
      <c r="C67" s="24" t="s">
        <v>31</v>
      </c>
      <c r="D67" s="24" t="s">
        <v>32</v>
      </c>
      <c r="E67" s="16">
        <v>30000</v>
      </c>
      <c r="F67" s="33">
        <v>0</v>
      </c>
      <c r="G67" s="16">
        <v>30000</v>
      </c>
      <c r="H67" s="16">
        <v>861</v>
      </c>
      <c r="I67" s="33">
        <v>0</v>
      </c>
      <c r="J67" s="16">
        <v>912</v>
      </c>
      <c r="K67" s="16">
        <v>25</v>
      </c>
      <c r="L67" s="18">
        <f t="shared" si="12"/>
        <v>1798</v>
      </c>
      <c r="M67" s="18">
        <f t="shared" si="13"/>
        <v>28202</v>
      </c>
    </row>
    <row r="68" spans="1:13" ht="18.75" x14ac:dyDescent="0.3">
      <c r="A68" s="22" t="s">
        <v>84</v>
      </c>
      <c r="B68" s="15" t="s">
        <v>21</v>
      </c>
      <c r="C68" s="24" t="s">
        <v>31</v>
      </c>
      <c r="D68" s="24" t="s">
        <v>32</v>
      </c>
      <c r="E68" s="16">
        <v>30000</v>
      </c>
      <c r="F68" s="33">
        <v>0</v>
      </c>
      <c r="G68" s="16">
        <v>30000</v>
      </c>
      <c r="H68" s="18">
        <v>861</v>
      </c>
      <c r="I68" s="33">
        <v>0</v>
      </c>
      <c r="J68" s="18">
        <v>912</v>
      </c>
      <c r="K68" s="16">
        <v>2568.4</v>
      </c>
      <c r="L68" s="18">
        <f t="shared" si="12"/>
        <v>4341.3999999999996</v>
      </c>
      <c r="M68" s="18">
        <f t="shared" si="13"/>
        <v>25658.6</v>
      </c>
    </row>
    <row r="69" spans="1:13" ht="18.75" x14ac:dyDescent="0.3">
      <c r="A69" s="22" t="s">
        <v>85</v>
      </c>
      <c r="B69" s="15" t="s">
        <v>21</v>
      </c>
      <c r="C69" s="24" t="s">
        <v>31</v>
      </c>
      <c r="D69" s="24" t="s">
        <v>32</v>
      </c>
      <c r="E69" s="16">
        <v>30000</v>
      </c>
      <c r="F69" s="33">
        <v>0</v>
      </c>
      <c r="G69" s="16">
        <v>30000</v>
      </c>
      <c r="H69" s="18">
        <v>861</v>
      </c>
      <c r="I69" s="33">
        <v>0</v>
      </c>
      <c r="J69" s="18">
        <v>912</v>
      </c>
      <c r="K69" s="16">
        <v>25</v>
      </c>
      <c r="L69" s="18">
        <f t="shared" si="12"/>
        <v>1798</v>
      </c>
      <c r="M69" s="18">
        <f t="shared" si="13"/>
        <v>28202</v>
      </c>
    </row>
    <row r="70" spans="1:13" ht="18.75" x14ac:dyDescent="0.3">
      <c r="A70" s="22" t="s">
        <v>86</v>
      </c>
      <c r="B70" s="15" t="s">
        <v>21</v>
      </c>
      <c r="C70" s="24" t="s">
        <v>87</v>
      </c>
      <c r="D70" s="24" t="s">
        <v>32</v>
      </c>
      <c r="E70" s="16">
        <v>30000</v>
      </c>
      <c r="F70" s="33">
        <v>0</v>
      </c>
      <c r="G70" s="16">
        <v>30000</v>
      </c>
      <c r="H70" s="18">
        <v>861</v>
      </c>
      <c r="I70" s="33">
        <v>0</v>
      </c>
      <c r="J70" s="18">
        <v>912</v>
      </c>
      <c r="K70" s="16">
        <v>25</v>
      </c>
      <c r="L70" s="18">
        <f t="shared" si="12"/>
        <v>1798</v>
      </c>
      <c r="M70" s="18">
        <f t="shared" si="13"/>
        <v>28202</v>
      </c>
    </row>
    <row r="71" spans="1:13" ht="18.75" x14ac:dyDescent="0.3">
      <c r="A71" s="22" t="s">
        <v>88</v>
      </c>
      <c r="B71" s="15" t="s">
        <v>21</v>
      </c>
      <c r="C71" s="24" t="s">
        <v>87</v>
      </c>
      <c r="D71" s="24" t="s">
        <v>32</v>
      </c>
      <c r="E71" s="16">
        <v>30000</v>
      </c>
      <c r="F71" s="33">
        <v>0</v>
      </c>
      <c r="G71" s="16">
        <v>30000</v>
      </c>
      <c r="H71" s="18">
        <v>861</v>
      </c>
      <c r="I71" s="33">
        <v>0</v>
      </c>
      <c r="J71" s="18">
        <v>912</v>
      </c>
      <c r="K71" s="16">
        <v>25</v>
      </c>
      <c r="L71" s="18">
        <f t="shared" si="12"/>
        <v>1798</v>
      </c>
      <c r="M71" s="18">
        <f t="shared" si="13"/>
        <v>28202</v>
      </c>
    </row>
    <row r="72" spans="1:13" ht="18.75" x14ac:dyDescent="0.3">
      <c r="A72" s="22" t="s">
        <v>89</v>
      </c>
      <c r="B72" s="15" t="s">
        <v>21</v>
      </c>
      <c r="C72" s="24" t="s">
        <v>70</v>
      </c>
      <c r="D72" s="24" t="s">
        <v>32</v>
      </c>
      <c r="E72" s="16">
        <v>30000</v>
      </c>
      <c r="F72" s="33">
        <v>0</v>
      </c>
      <c r="G72" s="16">
        <v>30000</v>
      </c>
      <c r="H72" s="18">
        <v>861</v>
      </c>
      <c r="I72" s="33">
        <v>0</v>
      </c>
      <c r="J72" s="18">
        <v>912</v>
      </c>
      <c r="K72" s="16">
        <v>25</v>
      </c>
      <c r="L72" s="18">
        <f t="shared" si="12"/>
        <v>1798</v>
      </c>
      <c r="M72" s="18">
        <f t="shared" si="13"/>
        <v>28202</v>
      </c>
    </row>
    <row r="73" spans="1:13" ht="18.75" x14ac:dyDescent="0.3">
      <c r="A73" s="22" t="s">
        <v>90</v>
      </c>
      <c r="B73" s="15" t="s">
        <v>21</v>
      </c>
      <c r="C73" s="24" t="s">
        <v>87</v>
      </c>
      <c r="D73" s="24" t="s">
        <v>32</v>
      </c>
      <c r="E73" s="16">
        <v>30000</v>
      </c>
      <c r="F73" s="33">
        <v>0</v>
      </c>
      <c r="G73" s="16">
        <v>30000</v>
      </c>
      <c r="H73" s="18">
        <v>861</v>
      </c>
      <c r="I73" s="33">
        <v>0</v>
      </c>
      <c r="J73" s="18">
        <v>912</v>
      </c>
      <c r="K73" s="16">
        <v>25</v>
      </c>
      <c r="L73" s="18">
        <f t="shared" si="12"/>
        <v>1798</v>
      </c>
      <c r="M73" s="18">
        <f t="shared" si="13"/>
        <v>28202</v>
      </c>
    </row>
    <row r="74" spans="1:13" ht="18.75" x14ac:dyDescent="0.3">
      <c r="A74" s="25" t="s">
        <v>91</v>
      </c>
      <c r="B74" s="15"/>
      <c r="C74" s="26">
        <v>11</v>
      </c>
      <c r="D74" s="26"/>
      <c r="E74" s="27">
        <f>SUM(E63:E73)</f>
        <v>343500</v>
      </c>
      <c r="F74" s="28">
        <f t="shared" ref="F74" si="14">SUM(F71:F73)</f>
        <v>0</v>
      </c>
      <c r="G74" s="27">
        <f t="shared" ref="G74:M74" si="15">SUM(G63:G73)</f>
        <v>343500</v>
      </c>
      <c r="H74" s="27">
        <f t="shared" si="15"/>
        <v>9858.4500000000007</v>
      </c>
      <c r="I74" s="27">
        <f t="shared" si="15"/>
        <v>936.62</v>
      </c>
      <c r="J74" s="27">
        <f t="shared" si="15"/>
        <v>10442.4</v>
      </c>
      <c r="K74" s="27">
        <f t="shared" si="15"/>
        <v>7162.7999999999993</v>
      </c>
      <c r="L74" s="27">
        <f t="shared" si="15"/>
        <v>28400.269999999997</v>
      </c>
      <c r="M74" s="27">
        <f t="shared" si="15"/>
        <v>315099.73</v>
      </c>
    </row>
    <row r="75" spans="1:13" ht="18.75" x14ac:dyDescent="0.3">
      <c r="A75" s="22"/>
      <c r="B75" s="15"/>
      <c r="C75" s="24"/>
      <c r="D75" s="24"/>
      <c r="E75" s="16"/>
      <c r="F75" s="17"/>
      <c r="G75" s="18"/>
      <c r="H75" s="18"/>
      <c r="I75" s="16"/>
      <c r="J75" s="18"/>
      <c r="K75" s="16"/>
      <c r="L75" s="18"/>
      <c r="M75" s="18"/>
    </row>
    <row r="76" spans="1:13" ht="18.75" x14ac:dyDescent="0.3">
      <c r="A76" s="40" t="s">
        <v>92</v>
      </c>
      <c r="B76" s="15"/>
      <c r="C76" s="30"/>
      <c r="D76" s="30"/>
      <c r="E76" s="27"/>
      <c r="F76" s="28"/>
      <c r="G76" s="29"/>
      <c r="H76" s="29"/>
      <c r="I76" s="27"/>
      <c r="J76" s="29"/>
      <c r="K76" s="27"/>
      <c r="L76" s="29"/>
      <c r="M76" s="29"/>
    </row>
    <row r="77" spans="1:13" ht="18.75" x14ac:dyDescent="0.3">
      <c r="A77" s="19" t="s">
        <v>93</v>
      </c>
      <c r="B77" s="15" t="s">
        <v>27</v>
      </c>
      <c r="C77" s="24" t="s">
        <v>94</v>
      </c>
      <c r="D77" s="24" t="s">
        <v>40</v>
      </c>
      <c r="E77" s="16">
        <v>43500</v>
      </c>
      <c r="F77" s="17">
        <v>0</v>
      </c>
      <c r="G77" s="18">
        <v>43500</v>
      </c>
      <c r="H77" s="18">
        <v>1248.45</v>
      </c>
      <c r="I77" s="33">
        <v>936.32</v>
      </c>
      <c r="J77" s="18">
        <v>1322.4</v>
      </c>
      <c r="K77" s="16">
        <v>1025</v>
      </c>
      <c r="L77" s="18">
        <f t="shared" ref="L77:L87" si="16">+H77+I77+J77+K77</f>
        <v>4532.17</v>
      </c>
      <c r="M77" s="18">
        <f t="shared" ref="M77:M87" si="17">+G77-L77</f>
        <v>38967.83</v>
      </c>
    </row>
    <row r="78" spans="1:13" ht="18.75" x14ac:dyDescent="0.3">
      <c r="A78" s="19" t="s">
        <v>95</v>
      </c>
      <c r="B78" s="15" t="s">
        <v>27</v>
      </c>
      <c r="C78" s="24" t="s">
        <v>96</v>
      </c>
      <c r="D78" s="24" t="s">
        <v>32</v>
      </c>
      <c r="E78" s="16">
        <v>25000</v>
      </c>
      <c r="F78" s="17">
        <v>0</v>
      </c>
      <c r="G78" s="18">
        <v>25000</v>
      </c>
      <c r="H78" s="18">
        <v>717.5</v>
      </c>
      <c r="I78" s="33">
        <v>0</v>
      </c>
      <c r="J78" s="18">
        <v>760</v>
      </c>
      <c r="K78" s="16">
        <v>125</v>
      </c>
      <c r="L78" s="18">
        <f t="shared" si="16"/>
        <v>1602.5</v>
      </c>
      <c r="M78" s="18">
        <f t="shared" si="17"/>
        <v>23397.5</v>
      </c>
    </row>
    <row r="79" spans="1:13" ht="18.75" x14ac:dyDescent="0.3">
      <c r="A79" s="19" t="s">
        <v>97</v>
      </c>
      <c r="B79" s="15" t="s">
        <v>27</v>
      </c>
      <c r="C79" s="24" t="s">
        <v>96</v>
      </c>
      <c r="D79" s="24" t="s">
        <v>32</v>
      </c>
      <c r="E79" s="16">
        <v>25000</v>
      </c>
      <c r="F79" s="33">
        <v>0</v>
      </c>
      <c r="G79" s="16">
        <v>25000</v>
      </c>
      <c r="H79" s="16">
        <v>717.5</v>
      </c>
      <c r="I79" s="33">
        <v>0</v>
      </c>
      <c r="J79" s="16">
        <v>760</v>
      </c>
      <c r="K79" s="16">
        <v>25</v>
      </c>
      <c r="L79" s="18">
        <f t="shared" si="16"/>
        <v>1502.5</v>
      </c>
      <c r="M79" s="18">
        <f t="shared" si="17"/>
        <v>23497.5</v>
      </c>
    </row>
    <row r="80" spans="1:13" ht="18.75" x14ac:dyDescent="0.3">
      <c r="A80" s="19" t="s">
        <v>98</v>
      </c>
      <c r="B80" s="15" t="s">
        <v>27</v>
      </c>
      <c r="C80" s="24" t="s">
        <v>96</v>
      </c>
      <c r="D80" s="24" t="s">
        <v>32</v>
      </c>
      <c r="E80" s="16">
        <v>25000</v>
      </c>
      <c r="F80" s="33">
        <v>0</v>
      </c>
      <c r="G80" s="16">
        <v>25000</v>
      </c>
      <c r="H80" s="16">
        <v>717.5</v>
      </c>
      <c r="I80" s="33">
        <v>0</v>
      </c>
      <c r="J80" s="16">
        <v>760</v>
      </c>
      <c r="K80" s="16">
        <v>1525</v>
      </c>
      <c r="L80" s="16">
        <f t="shared" si="16"/>
        <v>3002.5</v>
      </c>
      <c r="M80" s="16">
        <f t="shared" si="17"/>
        <v>21997.5</v>
      </c>
    </row>
    <row r="81" spans="1:13" ht="21" customHeight="1" x14ac:dyDescent="0.3">
      <c r="A81" s="19" t="s">
        <v>99</v>
      </c>
      <c r="B81" s="15" t="s">
        <v>27</v>
      </c>
      <c r="C81" s="24" t="s">
        <v>96</v>
      </c>
      <c r="D81" s="24" t="s">
        <v>32</v>
      </c>
      <c r="E81" s="16">
        <v>25000</v>
      </c>
      <c r="F81" s="33">
        <v>0</v>
      </c>
      <c r="G81" s="16">
        <v>25000</v>
      </c>
      <c r="H81" s="16">
        <v>717.5</v>
      </c>
      <c r="I81" s="33">
        <v>0</v>
      </c>
      <c r="J81" s="16">
        <v>760</v>
      </c>
      <c r="K81" s="16">
        <v>25</v>
      </c>
      <c r="L81" s="16">
        <f t="shared" si="16"/>
        <v>1502.5</v>
      </c>
      <c r="M81" s="16">
        <f t="shared" si="17"/>
        <v>23497.5</v>
      </c>
    </row>
    <row r="82" spans="1:13" ht="18.75" x14ac:dyDescent="0.3">
      <c r="A82" s="19" t="s">
        <v>100</v>
      </c>
      <c r="B82" s="32" t="s">
        <v>27</v>
      </c>
      <c r="C82" s="24" t="s">
        <v>96</v>
      </c>
      <c r="D82" s="24" t="s">
        <v>32</v>
      </c>
      <c r="E82" s="16">
        <v>25000</v>
      </c>
      <c r="F82" s="33">
        <v>0</v>
      </c>
      <c r="G82" s="16">
        <v>25000</v>
      </c>
      <c r="H82" s="16">
        <v>717.5</v>
      </c>
      <c r="I82" s="33">
        <v>0</v>
      </c>
      <c r="J82" s="16">
        <v>760</v>
      </c>
      <c r="K82" s="16">
        <v>25</v>
      </c>
      <c r="L82" s="16">
        <f t="shared" si="16"/>
        <v>1502.5</v>
      </c>
      <c r="M82" s="16">
        <f t="shared" si="17"/>
        <v>23497.5</v>
      </c>
    </row>
    <row r="83" spans="1:13" ht="18.75" x14ac:dyDescent="0.3">
      <c r="A83" s="19" t="s">
        <v>101</v>
      </c>
      <c r="B83" s="32" t="s">
        <v>27</v>
      </c>
      <c r="C83" s="24" t="s">
        <v>96</v>
      </c>
      <c r="D83" s="24" t="s">
        <v>32</v>
      </c>
      <c r="E83" s="16">
        <v>25000</v>
      </c>
      <c r="F83" s="33">
        <v>0</v>
      </c>
      <c r="G83" s="16">
        <v>25000</v>
      </c>
      <c r="H83" s="16">
        <v>717.5</v>
      </c>
      <c r="I83" s="33">
        <v>0</v>
      </c>
      <c r="J83" s="16">
        <v>760</v>
      </c>
      <c r="K83" s="16">
        <v>2025</v>
      </c>
      <c r="L83" s="16">
        <f t="shared" si="16"/>
        <v>3502.5</v>
      </c>
      <c r="M83" s="16">
        <f t="shared" si="17"/>
        <v>21497.5</v>
      </c>
    </row>
    <row r="84" spans="1:13" ht="18.75" x14ac:dyDescent="0.3">
      <c r="A84" s="19" t="s">
        <v>102</v>
      </c>
      <c r="B84" s="32" t="s">
        <v>27</v>
      </c>
      <c r="C84" s="24" t="s">
        <v>96</v>
      </c>
      <c r="D84" s="24" t="s">
        <v>32</v>
      </c>
      <c r="E84" s="16">
        <v>25000</v>
      </c>
      <c r="F84" s="33">
        <v>0</v>
      </c>
      <c r="G84" s="16">
        <v>25000</v>
      </c>
      <c r="H84" s="16">
        <v>717.5</v>
      </c>
      <c r="I84" s="33">
        <v>0</v>
      </c>
      <c r="J84" s="16">
        <v>760</v>
      </c>
      <c r="K84" s="16">
        <v>3025</v>
      </c>
      <c r="L84" s="16">
        <f t="shared" si="16"/>
        <v>4502.5</v>
      </c>
      <c r="M84" s="16">
        <f t="shared" si="17"/>
        <v>20497.5</v>
      </c>
    </row>
    <row r="85" spans="1:13" ht="18.75" x14ac:dyDescent="0.3">
      <c r="A85" s="19" t="s">
        <v>103</v>
      </c>
      <c r="B85" s="15" t="s">
        <v>27</v>
      </c>
      <c r="C85" s="24" t="s">
        <v>96</v>
      </c>
      <c r="D85" s="24" t="s">
        <v>32</v>
      </c>
      <c r="E85" s="16">
        <v>25000</v>
      </c>
      <c r="F85" s="33">
        <v>0</v>
      </c>
      <c r="G85" s="16">
        <v>25000</v>
      </c>
      <c r="H85" s="16">
        <v>717.5</v>
      </c>
      <c r="I85" s="33">
        <v>0</v>
      </c>
      <c r="J85" s="16">
        <v>760</v>
      </c>
      <c r="K85" s="16">
        <v>25</v>
      </c>
      <c r="L85" s="16">
        <f t="shared" si="16"/>
        <v>1502.5</v>
      </c>
      <c r="M85" s="16">
        <f t="shared" si="17"/>
        <v>23497.5</v>
      </c>
    </row>
    <row r="86" spans="1:13" ht="18.75" x14ac:dyDescent="0.3">
      <c r="A86" s="19" t="s">
        <v>104</v>
      </c>
      <c r="B86" s="15" t="s">
        <v>27</v>
      </c>
      <c r="C86" s="24" t="s">
        <v>96</v>
      </c>
      <c r="D86" s="24" t="s">
        <v>32</v>
      </c>
      <c r="E86" s="16">
        <v>25000</v>
      </c>
      <c r="F86" s="33">
        <v>0</v>
      </c>
      <c r="G86" s="16">
        <v>25000</v>
      </c>
      <c r="H86" s="16">
        <v>717.5</v>
      </c>
      <c r="I86" s="33">
        <v>0</v>
      </c>
      <c r="J86" s="16">
        <v>760</v>
      </c>
      <c r="K86" s="16">
        <v>2025</v>
      </c>
      <c r="L86" s="16">
        <f t="shared" si="16"/>
        <v>3502.5</v>
      </c>
      <c r="M86" s="16">
        <f t="shared" si="17"/>
        <v>21497.5</v>
      </c>
    </row>
    <row r="87" spans="1:13" ht="18.75" x14ac:dyDescent="0.3">
      <c r="A87" s="19" t="s">
        <v>105</v>
      </c>
      <c r="B87" s="32" t="s">
        <v>21</v>
      </c>
      <c r="C87" s="24" t="s">
        <v>106</v>
      </c>
      <c r="D87" s="24" t="s">
        <v>32</v>
      </c>
      <c r="E87" s="16">
        <v>31500</v>
      </c>
      <c r="F87" s="33">
        <v>0</v>
      </c>
      <c r="G87" s="16">
        <v>31500</v>
      </c>
      <c r="H87" s="16">
        <v>904.05</v>
      </c>
      <c r="I87" s="33">
        <v>0</v>
      </c>
      <c r="J87" s="16">
        <v>957.6</v>
      </c>
      <c r="K87" s="16">
        <v>3839.91</v>
      </c>
      <c r="L87" s="18">
        <f t="shared" si="16"/>
        <v>5701.5599999999995</v>
      </c>
      <c r="M87" s="18">
        <f t="shared" si="17"/>
        <v>25798.440000000002</v>
      </c>
    </row>
    <row r="88" spans="1:13" ht="18.75" x14ac:dyDescent="0.3">
      <c r="A88" s="22" t="s">
        <v>107</v>
      </c>
      <c r="B88" s="15" t="s">
        <v>21</v>
      </c>
      <c r="C88" s="24" t="s">
        <v>106</v>
      </c>
      <c r="D88" s="24" t="s">
        <v>32</v>
      </c>
      <c r="E88" s="16">
        <v>30000</v>
      </c>
      <c r="F88" s="33">
        <v>0</v>
      </c>
      <c r="G88" s="16">
        <v>30000</v>
      </c>
      <c r="H88" s="18">
        <v>861</v>
      </c>
      <c r="I88" s="33">
        <v>0</v>
      </c>
      <c r="J88" s="18">
        <v>912</v>
      </c>
      <c r="K88" s="16">
        <v>25</v>
      </c>
      <c r="L88" s="18">
        <f>+H88+I88+J88+K88</f>
        <v>1798</v>
      </c>
      <c r="M88" s="18">
        <f>+G88-L88</f>
        <v>28202</v>
      </c>
    </row>
    <row r="89" spans="1:13" ht="18.75" x14ac:dyDescent="0.3">
      <c r="A89" s="25" t="s">
        <v>108</v>
      </c>
      <c r="B89" s="15"/>
      <c r="C89" s="26">
        <v>12</v>
      </c>
      <c r="D89" s="26"/>
      <c r="E89" s="27">
        <f>SUM(E77:E88)</f>
        <v>330000</v>
      </c>
      <c r="F89" s="34">
        <v>0</v>
      </c>
      <c r="G89" s="27">
        <f t="shared" ref="G89:J89" si="18">SUM(G77:G88)</f>
        <v>330000</v>
      </c>
      <c r="H89" s="27">
        <f t="shared" si="18"/>
        <v>9471</v>
      </c>
      <c r="I89" s="27">
        <f t="shared" si="18"/>
        <v>936.32</v>
      </c>
      <c r="J89" s="27">
        <f t="shared" si="18"/>
        <v>10032</v>
      </c>
      <c r="K89" s="27">
        <f>SUM(K77:K88)</f>
        <v>13714.91</v>
      </c>
      <c r="L89" s="27">
        <f>SUM(L77:L88)</f>
        <v>34154.229999999996</v>
      </c>
      <c r="M89" s="27">
        <f>SUM(M77:M88)</f>
        <v>295845.77</v>
      </c>
    </row>
    <row r="90" spans="1:13" ht="18.75" x14ac:dyDescent="0.3">
      <c r="A90" s="22"/>
      <c r="B90" s="15"/>
      <c r="C90" s="30"/>
      <c r="D90" s="30"/>
      <c r="E90" s="16"/>
      <c r="F90" s="17"/>
      <c r="G90" s="18"/>
      <c r="H90" s="18"/>
      <c r="I90" s="16"/>
      <c r="J90" s="18"/>
      <c r="K90" s="16"/>
      <c r="L90" s="18"/>
      <c r="M90" s="18"/>
    </row>
    <row r="91" spans="1:13" ht="18.75" x14ac:dyDescent="0.3">
      <c r="A91" s="25" t="s">
        <v>109</v>
      </c>
      <c r="B91" s="15"/>
      <c r="C91" s="24"/>
      <c r="D91" s="24"/>
      <c r="E91" s="16"/>
      <c r="F91" s="28"/>
      <c r="G91" s="18"/>
      <c r="H91" s="18"/>
      <c r="I91" s="16"/>
      <c r="J91" s="18"/>
      <c r="K91" s="16"/>
      <c r="L91" s="18"/>
      <c r="M91" s="18"/>
    </row>
    <row r="92" spans="1:13" ht="18.75" x14ac:dyDescent="0.3">
      <c r="A92" s="19" t="s">
        <v>110</v>
      </c>
      <c r="B92" s="15" t="s">
        <v>27</v>
      </c>
      <c r="C92" s="24" t="s">
        <v>111</v>
      </c>
      <c r="D92" s="24" t="s">
        <v>37</v>
      </c>
      <c r="E92" s="16">
        <v>55000</v>
      </c>
      <c r="F92" s="17">
        <v>0</v>
      </c>
      <c r="G92" s="18">
        <v>55000</v>
      </c>
      <c r="H92" s="18">
        <v>1578.5</v>
      </c>
      <c r="I92" s="16">
        <v>2559.6799999999998</v>
      </c>
      <c r="J92" s="18">
        <v>1672</v>
      </c>
      <c r="K92" s="16">
        <v>25</v>
      </c>
      <c r="L92" s="18">
        <f>+H92+I92+J92+K92</f>
        <v>5835.18</v>
      </c>
      <c r="M92" s="18">
        <f>+G92-L92</f>
        <v>49164.82</v>
      </c>
    </row>
    <row r="93" spans="1:13" ht="18.75" x14ac:dyDescent="0.3">
      <c r="A93" s="24" t="s">
        <v>112</v>
      </c>
      <c r="B93" s="41" t="s">
        <v>27</v>
      </c>
      <c r="C93" s="35" t="s">
        <v>113</v>
      </c>
      <c r="D93" s="35" t="s">
        <v>40</v>
      </c>
      <c r="E93" s="42">
        <v>37500</v>
      </c>
      <c r="F93" s="43">
        <v>0</v>
      </c>
      <c r="G93" s="18">
        <v>37500</v>
      </c>
      <c r="H93" s="18">
        <v>1076.25</v>
      </c>
      <c r="I93" s="33">
        <v>0</v>
      </c>
      <c r="J93" s="18">
        <v>1140</v>
      </c>
      <c r="K93" s="16">
        <v>1740.46</v>
      </c>
      <c r="L93" s="18">
        <f>+H93+I93+J93+K93</f>
        <v>3956.71</v>
      </c>
      <c r="M93" s="18">
        <f>+G93-L93</f>
        <v>33543.29</v>
      </c>
    </row>
    <row r="94" spans="1:13" ht="18.75" x14ac:dyDescent="0.3">
      <c r="A94" s="25" t="s">
        <v>45</v>
      </c>
      <c r="B94" s="15"/>
      <c r="C94" s="26">
        <v>2</v>
      </c>
      <c r="D94" s="26"/>
      <c r="E94" s="27">
        <f>SUM(E92:E93)</f>
        <v>92500</v>
      </c>
      <c r="F94" s="28">
        <f t="shared" ref="F94:I94" si="19">SUM(F92:F93)</f>
        <v>0</v>
      </c>
      <c r="G94" s="29">
        <f>SUM(G92:G93)</f>
        <v>92500</v>
      </c>
      <c r="H94" s="29">
        <f>SUM(H92:H93)</f>
        <v>2654.75</v>
      </c>
      <c r="I94" s="27">
        <f t="shared" si="19"/>
        <v>2559.6799999999998</v>
      </c>
      <c r="J94" s="29">
        <f>SUM(J92:J93)</f>
        <v>2812</v>
      </c>
      <c r="K94" s="27">
        <f>SUM(K92:K93)</f>
        <v>1765.46</v>
      </c>
      <c r="L94" s="29">
        <f>SUM(L92:L93)</f>
        <v>9791.89</v>
      </c>
      <c r="M94" s="29">
        <f>SUM(M92:M93)</f>
        <v>82708.11</v>
      </c>
    </row>
    <row r="95" spans="1:13" ht="18.75" x14ac:dyDescent="0.3">
      <c r="A95" s="22"/>
      <c r="B95" s="15"/>
      <c r="C95" s="24"/>
      <c r="D95" s="24"/>
      <c r="E95" s="16"/>
      <c r="F95" s="17"/>
      <c r="G95" s="18"/>
      <c r="H95" s="18"/>
      <c r="I95" s="16"/>
      <c r="J95" s="18"/>
      <c r="K95" s="16"/>
      <c r="L95" s="18"/>
      <c r="M95" s="18"/>
    </row>
    <row r="96" spans="1:13" ht="18.75" x14ac:dyDescent="0.3">
      <c r="A96" s="25" t="s">
        <v>114</v>
      </c>
      <c r="B96" s="15"/>
      <c r="C96" s="24"/>
      <c r="D96" s="24"/>
      <c r="E96" s="16"/>
      <c r="F96" s="17"/>
      <c r="G96" s="18"/>
      <c r="H96" s="18"/>
      <c r="I96" s="16"/>
      <c r="J96" s="18"/>
      <c r="K96" s="16"/>
      <c r="L96" s="18"/>
      <c r="M96" s="18"/>
    </row>
    <row r="97" spans="1:13" ht="18.75" x14ac:dyDescent="0.3">
      <c r="A97" s="19" t="s">
        <v>115</v>
      </c>
      <c r="B97" s="15" t="s">
        <v>21</v>
      </c>
      <c r="C97" s="24" t="s">
        <v>116</v>
      </c>
      <c r="D97" s="24" t="s">
        <v>37</v>
      </c>
      <c r="E97" s="16">
        <v>55000</v>
      </c>
      <c r="F97" s="33">
        <v>0</v>
      </c>
      <c r="G97" s="16">
        <v>55000</v>
      </c>
      <c r="H97" s="16">
        <v>1578.5</v>
      </c>
      <c r="I97" s="16">
        <v>2559.6799999999998</v>
      </c>
      <c r="J97" s="16">
        <v>1672</v>
      </c>
      <c r="K97" s="16">
        <v>1296.7</v>
      </c>
      <c r="L97" s="18">
        <f>+H97+I97+J97+K97</f>
        <v>7106.88</v>
      </c>
      <c r="M97" s="18">
        <f>+G97-L97</f>
        <v>47893.120000000003</v>
      </c>
    </row>
    <row r="98" spans="1:13" ht="18.75" x14ac:dyDescent="0.3">
      <c r="A98" s="22" t="s">
        <v>117</v>
      </c>
      <c r="B98" s="15" t="s">
        <v>27</v>
      </c>
      <c r="C98" s="24" t="s">
        <v>113</v>
      </c>
      <c r="D98" s="24" t="s">
        <v>37</v>
      </c>
      <c r="E98" s="16">
        <v>43500</v>
      </c>
      <c r="F98" s="17">
        <v>0</v>
      </c>
      <c r="G98" s="18">
        <v>43500</v>
      </c>
      <c r="H98" s="18">
        <v>1248.45</v>
      </c>
      <c r="I98" s="16">
        <v>936.62</v>
      </c>
      <c r="J98" s="18">
        <v>1322.4</v>
      </c>
      <c r="K98" s="16">
        <v>25</v>
      </c>
      <c r="L98" s="18">
        <f>+H98+I98+J98+K98</f>
        <v>3532.4700000000003</v>
      </c>
      <c r="M98" s="18">
        <f>+G98-L98</f>
        <v>39967.53</v>
      </c>
    </row>
    <row r="99" spans="1:13" ht="18.75" x14ac:dyDescent="0.3">
      <c r="A99" s="25" t="s">
        <v>45</v>
      </c>
      <c r="B99" s="15"/>
      <c r="C99" s="26">
        <v>2</v>
      </c>
      <c r="D99" s="26"/>
      <c r="E99" s="27">
        <f>SUM(E97:E98)</f>
        <v>98500</v>
      </c>
      <c r="F99" s="28">
        <f>SUM(F98:F98)</f>
        <v>0</v>
      </c>
      <c r="G99" s="29">
        <f t="shared" ref="G99:M99" si="20">SUM(G97:G98)</f>
        <v>98500</v>
      </c>
      <c r="H99" s="29">
        <f t="shared" si="20"/>
        <v>2826.95</v>
      </c>
      <c r="I99" s="27">
        <f t="shared" si="20"/>
        <v>3496.2999999999997</v>
      </c>
      <c r="J99" s="29">
        <f t="shared" si="20"/>
        <v>2994.4</v>
      </c>
      <c r="K99" s="27">
        <f>SUM(K97:K98)</f>
        <v>1321.7</v>
      </c>
      <c r="L99" s="29">
        <f t="shared" si="20"/>
        <v>10639.35</v>
      </c>
      <c r="M99" s="29">
        <f t="shared" si="20"/>
        <v>87860.65</v>
      </c>
    </row>
    <row r="100" spans="1:13" ht="18.75" x14ac:dyDescent="0.3">
      <c r="A100" s="22"/>
      <c r="B100" s="15"/>
      <c r="C100" s="24"/>
      <c r="D100" s="24"/>
      <c r="E100" s="16"/>
      <c r="F100" s="17"/>
      <c r="G100" s="18"/>
      <c r="H100" s="18"/>
      <c r="I100" s="16"/>
      <c r="J100" s="18"/>
      <c r="K100" s="16"/>
      <c r="L100" s="18"/>
      <c r="M100" s="18"/>
    </row>
    <row r="101" spans="1:13" ht="18.75" x14ac:dyDescent="0.3">
      <c r="A101" s="25" t="s">
        <v>118</v>
      </c>
      <c r="B101" s="15"/>
      <c r="C101" s="30"/>
      <c r="D101" s="30"/>
      <c r="E101" s="27"/>
      <c r="F101" s="28"/>
      <c r="G101" s="29"/>
      <c r="H101" s="29"/>
      <c r="I101" s="27"/>
      <c r="J101" s="29"/>
      <c r="K101" s="27"/>
      <c r="L101" s="29"/>
      <c r="M101" s="29"/>
    </row>
    <row r="102" spans="1:13" ht="23.25" customHeight="1" x14ac:dyDescent="0.3">
      <c r="A102" s="19" t="s">
        <v>119</v>
      </c>
      <c r="B102" s="15" t="s">
        <v>27</v>
      </c>
      <c r="C102" s="31" t="s">
        <v>120</v>
      </c>
      <c r="D102" s="24" t="s">
        <v>29</v>
      </c>
      <c r="E102" s="16">
        <v>150000</v>
      </c>
      <c r="F102" s="17">
        <v>0</v>
      </c>
      <c r="G102" s="18">
        <v>150000</v>
      </c>
      <c r="H102" s="18">
        <v>4305</v>
      </c>
      <c r="I102" s="16">
        <v>23437.75</v>
      </c>
      <c r="J102" s="18">
        <v>4560</v>
      </c>
      <c r="K102" s="16">
        <v>3912.66</v>
      </c>
      <c r="L102" s="18">
        <f>+H102+I102+J102+K102</f>
        <v>36215.410000000003</v>
      </c>
      <c r="M102" s="18">
        <f>+G102-L102</f>
        <v>113784.59</v>
      </c>
    </row>
    <row r="103" spans="1:13" ht="18.75" x14ac:dyDescent="0.3">
      <c r="A103" s="19" t="s">
        <v>121</v>
      </c>
      <c r="B103" s="32" t="s">
        <v>27</v>
      </c>
      <c r="C103" s="24" t="s">
        <v>122</v>
      </c>
      <c r="D103" s="24" t="s">
        <v>37</v>
      </c>
      <c r="E103" s="16">
        <v>70000</v>
      </c>
      <c r="F103" s="33">
        <v>0</v>
      </c>
      <c r="G103" s="16">
        <v>70000</v>
      </c>
      <c r="H103" s="16">
        <v>2009</v>
      </c>
      <c r="I103" s="33">
        <v>0</v>
      </c>
      <c r="J103" s="16">
        <v>2128</v>
      </c>
      <c r="K103" s="16">
        <v>25</v>
      </c>
      <c r="L103" s="16">
        <f>+H103+I103+J103+K103</f>
        <v>4162</v>
      </c>
      <c r="M103" s="16">
        <f>+G103-L103</f>
        <v>65838</v>
      </c>
    </row>
    <row r="104" spans="1:13" ht="18.75" x14ac:dyDescent="0.3">
      <c r="A104" s="22" t="s">
        <v>123</v>
      </c>
      <c r="B104" s="15" t="s">
        <v>27</v>
      </c>
      <c r="C104" s="24" t="s">
        <v>39</v>
      </c>
      <c r="D104" s="24" t="s">
        <v>40</v>
      </c>
      <c r="E104" s="16">
        <v>43500</v>
      </c>
      <c r="F104" s="17">
        <v>0</v>
      </c>
      <c r="G104" s="18">
        <v>43500</v>
      </c>
      <c r="H104" s="18">
        <v>1248.45</v>
      </c>
      <c r="I104" s="33">
        <v>421.98</v>
      </c>
      <c r="J104" s="18">
        <v>1322.4</v>
      </c>
      <c r="K104" s="16">
        <v>3555.92</v>
      </c>
      <c r="L104" s="18">
        <f>+H104+I104+J104+K104</f>
        <v>6548.75</v>
      </c>
      <c r="M104" s="18">
        <v>36951.25</v>
      </c>
    </row>
    <row r="105" spans="1:13" ht="18.75" x14ac:dyDescent="0.3">
      <c r="A105" s="25" t="s">
        <v>45</v>
      </c>
      <c r="B105" s="15"/>
      <c r="C105" s="26">
        <v>3</v>
      </c>
      <c r="D105" s="26"/>
      <c r="E105" s="27">
        <f>SUM(E102:E104)</f>
        <v>263500</v>
      </c>
      <c r="F105" s="28">
        <f>SUM(F104:F104)</f>
        <v>0</v>
      </c>
      <c r="G105" s="27">
        <f t="shared" ref="G105:L105" si="21">SUM(G102:G104)</f>
        <v>263500</v>
      </c>
      <c r="H105" s="27">
        <f t="shared" si="21"/>
        <v>7562.45</v>
      </c>
      <c r="I105" s="27">
        <f>SUM(I102:I104)</f>
        <v>23859.73</v>
      </c>
      <c r="J105" s="27">
        <f t="shared" si="21"/>
        <v>8010.4</v>
      </c>
      <c r="K105" s="27">
        <f t="shared" si="21"/>
        <v>7493.58</v>
      </c>
      <c r="L105" s="27">
        <f t="shared" si="21"/>
        <v>46926.16</v>
      </c>
      <c r="M105" s="27">
        <f>SUM(M102:M104)</f>
        <v>216573.84</v>
      </c>
    </row>
    <row r="106" spans="1:13" ht="18.75" x14ac:dyDescent="0.3">
      <c r="A106" s="25"/>
      <c r="B106" s="15"/>
      <c r="C106" s="26"/>
      <c r="D106" s="26"/>
      <c r="E106" s="27"/>
      <c r="F106" s="28"/>
      <c r="G106" s="29"/>
      <c r="H106" s="29"/>
      <c r="I106" s="27"/>
      <c r="J106" s="29"/>
      <c r="K106" s="27"/>
      <c r="L106" s="29"/>
      <c r="M106" s="29"/>
    </row>
    <row r="107" spans="1:13" ht="18.75" customHeight="1" x14ac:dyDescent="0.3">
      <c r="A107" s="44" t="s">
        <v>124</v>
      </c>
      <c r="B107" s="15"/>
      <c r="C107" s="26"/>
      <c r="D107" s="26"/>
      <c r="E107" s="27"/>
      <c r="F107" s="28"/>
      <c r="G107" s="29"/>
      <c r="H107" s="29"/>
      <c r="I107" s="27"/>
      <c r="J107" s="29"/>
      <c r="K107" s="27"/>
      <c r="L107" s="29"/>
      <c r="M107" s="29"/>
    </row>
    <row r="108" spans="1:13" ht="18.75" x14ac:dyDescent="0.3">
      <c r="A108" s="19" t="s">
        <v>125</v>
      </c>
      <c r="B108" s="15" t="s">
        <v>27</v>
      </c>
      <c r="C108" s="24" t="s">
        <v>39</v>
      </c>
      <c r="D108" s="24" t="s">
        <v>40</v>
      </c>
      <c r="E108" s="16">
        <v>43500</v>
      </c>
      <c r="F108" s="33">
        <v>0</v>
      </c>
      <c r="G108" s="16">
        <v>43500</v>
      </c>
      <c r="H108" s="16">
        <v>1248.45</v>
      </c>
      <c r="I108" s="33">
        <v>936.62</v>
      </c>
      <c r="J108" s="16">
        <v>1322.4</v>
      </c>
      <c r="K108" s="16">
        <v>25</v>
      </c>
      <c r="L108" s="16">
        <v>3532.47</v>
      </c>
      <c r="M108" s="16">
        <v>39937.53</v>
      </c>
    </row>
    <row r="109" spans="1:13" ht="18.75" x14ac:dyDescent="0.3">
      <c r="A109" s="19" t="s">
        <v>126</v>
      </c>
      <c r="B109" s="15" t="s">
        <v>27</v>
      </c>
      <c r="C109" s="24" t="s">
        <v>39</v>
      </c>
      <c r="D109" s="24" t="s">
        <v>40</v>
      </c>
      <c r="E109" s="16">
        <v>43500</v>
      </c>
      <c r="F109" s="33">
        <v>0</v>
      </c>
      <c r="G109" s="16">
        <v>43500</v>
      </c>
      <c r="H109" s="16">
        <v>1248.45</v>
      </c>
      <c r="I109" s="33">
        <v>936.62</v>
      </c>
      <c r="J109" s="16">
        <v>1322.4</v>
      </c>
      <c r="K109" s="16">
        <v>25</v>
      </c>
      <c r="L109" s="16">
        <f>+H109+I109+J109+K109</f>
        <v>3532.4700000000003</v>
      </c>
      <c r="M109" s="16">
        <f>+G109-L109</f>
        <v>39967.53</v>
      </c>
    </row>
    <row r="110" spans="1:13" ht="18.75" x14ac:dyDescent="0.3">
      <c r="A110" s="25" t="s">
        <v>45</v>
      </c>
      <c r="B110" s="15"/>
      <c r="C110" s="26">
        <v>2</v>
      </c>
      <c r="D110" s="26"/>
      <c r="E110" s="27">
        <f>SUM(E108:E109)</f>
        <v>87000</v>
      </c>
      <c r="F110" s="34">
        <v>0</v>
      </c>
      <c r="G110" s="27">
        <f t="shared" ref="G110:L110" si="22">SUM(G108:G109)</f>
        <v>87000</v>
      </c>
      <c r="H110" s="27">
        <f t="shared" si="22"/>
        <v>2496.9</v>
      </c>
      <c r="I110" s="27">
        <f t="shared" si="22"/>
        <v>1873.24</v>
      </c>
      <c r="J110" s="27">
        <f t="shared" si="22"/>
        <v>2644.8</v>
      </c>
      <c r="K110" s="27">
        <f t="shared" si="22"/>
        <v>50</v>
      </c>
      <c r="L110" s="27">
        <f t="shared" si="22"/>
        <v>7064.9400000000005</v>
      </c>
      <c r="M110" s="27">
        <f>SUM(M108:M109)</f>
        <v>79905.06</v>
      </c>
    </row>
    <row r="111" spans="1:13" ht="18.75" x14ac:dyDescent="0.3">
      <c r="A111" s="25"/>
      <c r="B111" s="15"/>
      <c r="C111" s="26"/>
      <c r="D111" s="26"/>
      <c r="E111" s="27"/>
      <c r="F111" s="28"/>
      <c r="G111" s="29"/>
      <c r="H111" s="29"/>
      <c r="I111" s="27"/>
      <c r="J111" s="29"/>
      <c r="K111" s="27"/>
      <c r="L111" s="29"/>
      <c r="M111" s="29"/>
    </row>
    <row r="112" spans="1:13" ht="18.75" x14ac:dyDescent="0.3">
      <c r="A112" s="25" t="s">
        <v>127</v>
      </c>
      <c r="B112" s="15"/>
      <c r="C112" s="30"/>
      <c r="D112" s="30"/>
      <c r="E112" s="27"/>
      <c r="F112" s="28"/>
      <c r="G112" s="29"/>
      <c r="H112" s="29"/>
      <c r="I112" s="27"/>
      <c r="J112" s="29"/>
      <c r="K112" s="27"/>
      <c r="L112" s="29"/>
      <c r="M112" s="29"/>
    </row>
    <row r="113" spans="1:13" ht="18.75" x14ac:dyDescent="0.3">
      <c r="A113" s="22" t="s">
        <v>128</v>
      </c>
      <c r="B113" s="15" t="s">
        <v>21</v>
      </c>
      <c r="C113" s="24" t="s">
        <v>129</v>
      </c>
      <c r="D113" s="24" t="s">
        <v>37</v>
      </c>
      <c r="E113" s="16">
        <v>80000</v>
      </c>
      <c r="F113" s="17">
        <v>0</v>
      </c>
      <c r="G113" s="18">
        <v>80000</v>
      </c>
      <c r="H113" s="18">
        <v>2296</v>
      </c>
      <c r="I113" s="16">
        <v>6972</v>
      </c>
      <c r="J113" s="18">
        <v>2432</v>
      </c>
      <c r="K113" s="16">
        <v>1740.46</v>
      </c>
      <c r="L113" s="18">
        <f>+H113+I113+J113+K113</f>
        <v>13440.46</v>
      </c>
      <c r="M113" s="18">
        <f>+G113-L113</f>
        <v>66559.540000000008</v>
      </c>
    </row>
    <row r="114" spans="1:13" ht="18.75" x14ac:dyDescent="0.3">
      <c r="A114" s="25" t="s">
        <v>45</v>
      </c>
      <c r="B114" s="15"/>
      <c r="C114" s="26">
        <v>1</v>
      </c>
      <c r="D114" s="26"/>
      <c r="E114" s="27">
        <f>SUM(E113:E113)</f>
        <v>80000</v>
      </c>
      <c r="F114" s="17">
        <v>0</v>
      </c>
      <c r="G114" s="29">
        <f t="shared" ref="G114:M114" si="23">SUM(G113:G113)</f>
        <v>80000</v>
      </c>
      <c r="H114" s="29">
        <f t="shared" si="23"/>
        <v>2296</v>
      </c>
      <c r="I114" s="27">
        <f t="shared" si="23"/>
        <v>6972</v>
      </c>
      <c r="J114" s="29">
        <f t="shared" si="23"/>
        <v>2432</v>
      </c>
      <c r="K114" s="27">
        <f t="shared" si="23"/>
        <v>1740.46</v>
      </c>
      <c r="L114" s="29">
        <f t="shared" si="23"/>
        <v>13440.46</v>
      </c>
      <c r="M114" s="29">
        <f t="shared" si="23"/>
        <v>66559.540000000008</v>
      </c>
    </row>
    <row r="115" spans="1:13" ht="18.75" x14ac:dyDescent="0.3">
      <c r="A115" s="25"/>
      <c r="B115" s="15"/>
      <c r="C115" s="30"/>
      <c r="D115" s="30"/>
      <c r="E115" s="27"/>
      <c r="F115" s="28"/>
      <c r="G115" s="29"/>
      <c r="H115" s="29"/>
      <c r="I115" s="27"/>
      <c r="J115" s="29"/>
      <c r="K115" s="27"/>
      <c r="L115" s="29"/>
      <c r="M115" s="29"/>
    </row>
    <row r="116" spans="1:13" ht="15.75" customHeight="1" x14ac:dyDescent="0.3">
      <c r="A116" s="45" t="s">
        <v>130</v>
      </c>
      <c r="B116" s="15"/>
      <c r="C116" s="30"/>
      <c r="D116" s="30"/>
      <c r="E116" s="27"/>
      <c r="F116" s="28"/>
      <c r="G116" s="29"/>
      <c r="H116" s="29"/>
      <c r="I116" s="27"/>
      <c r="J116" s="29"/>
      <c r="K116" s="27"/>
      <c r="L116" s="29"/>
      <c r="M116" s="29"/>
    </row>
    <row r="117" spans="1:13" ht="18.75" x14ac:dyDescent="0.3">
      <c r="A117" s="22" t="s">
        <v>131</v>
      </c>
      <c r="B117" s="15" t="s">
        <v>21</v>
      </c>
      <c r="C117" s="24" t="s">
        <v>132</v>
      </c>
      <c r="D117" s="24" t="s">
        <v>29</v>
      </c>
      <c r="E117" s="16">
        <v>185000</v>
      </c>
      <c r="F117" s="17">
        <v>0</v>
      </c>
      <c r="G117" s="18">
        <v>185000</v>
      </c>
      <c r="H117" s="18">
        <v>5309.5</v>
      </c>
      <c r="I117" s="16">
        <v>32099.49</v>
      </c>
      <c r="J117" s="18">
        <v>5624</v>
      </c>
      <c r="K117" s="16">
        <v>25</v>
      </c>
      <c r="L117" s="18">
        <f>+H117+I117+J117+K117</f>
        <v>43057.990000000005</v>
      </c>
      <c r="M117" s="18">
        <f t="shared" ref="M117:M123" si="24">+G117-L117</f>
        <v>141942.01</v>
      </c>
    </row>
    <row r="118" spans="1:13" ht="18.75" x14ac:dyDescent="0.3">
      <c r="A118" s="22" t="s">
        <v>133</v>
      </c>
      <c r="B118" s="32" t="s">
        <v>27</v>
      </c>
      <c r="C118" s="24" t="s">
        <v>134</v>
      </c>
      <c r="D118" s="24" t="s">
        <v>37</v>
      </c>
      <c r="E118" s="16">
        <v>80000</v>
      </c>
      <c r="F118" s="17">
        <v>0</v>
      </c>
      <c r="G118" s="18">
        <v>80000</v>
      </c>
      <c r="H118" s="18">
        <v>2296</v>
      </c>
      <c r="I118" s="16">
        <v>6972</v>
      </c>
      <c r="J118" s="18">
        <v>2432</v>
      </c>
      <c r="K118" s="16">
        <v>5884.86</v>
      </c>
      <c r="L118" s="18">
        <f>+H118+I118+J118+K118</f>
        <v>17584.86</v>
      </c>
      <c r="M118" s="18">
        <f t="shared" si="24"/>
        <v>62415.14</v>
      </c>
    </row>
    <row r="119" spans="1:13" s="52" customFormat="1" ht="18.75" x14ac:dyDescent="0.3">
      <c r="A119" s="46" t="s">
        <v>135</v>
      </c>
      <c r="B119" s="47" t="s">
        <v>21</v>
      </c>
      <c r="C119" s="48" t="s">
        <v>134</v>
      </c>
      <c r="D119" s="48" t="s">
        <v>37</v>
      </c>
      <c r="E119" s="49">
        <v>70000</v>
      </c>
      <c r="F119" s="50">
        <v>0</v>
      </c>
      <c r="G119" s="51">
        <v>70000</v>
      </c>
      <c r="H119" s="51">
        <v>2009</v>
      </c>
      <c r="I119" s="49">
        <v>5368.48</v>
      </c>
      <c r="J119" s="51">
        <v>2128</v>
      </c>
      <c r="K119" s="49">
        <v>12115.42</v>
      </c>
      <c r="L119" s="51">
        <v>21620.9</v>
      </c>
      <c r="M119" s="51">
        <f>+G119-L119</f>
        <v>48379.1</v>
      </c>
    </row>
    <row r="120" spans="1:13" ht="18.75" x14ac:dyDescent="0.3">
      <c r="A120" s="22" t="s">
        <v>136</v>
      </c>
      <c r="B120" s="32" t="s">
        <v>21</v>
      </c>
      <c r="C120" s="24" t="s">
        <v>137</v>
      </c>
      <c r="D120" s="24" t="s">
        <v>37</v>
      </c>
      <c r="E120" s="16">
        <v>60000</v>
      </c>
      <c r="F120" s="17">
        <v>0</v>
      </c>
      <c r="G120" s="18">
        <v>60000</v>
      </c>
      <c r="H120" s="18">
        <v>1722</v>
      </c>
      <c r="I120" s="16">
        <v>3486.68</v>
      </c>
      <c r="J120" s="18">
        <v>1824</v>
      </c>
      <c r="K120" s="16">
        <v>25</v>
      </c>
      <c r="L120" s="18">
        <f>+H120+I120+J120+K120</f>
        <v>7057.68</v>
      </c>
      <c r="M120" s="18">
        <f t="shared" si="24"/>
        <v>52942.32</v>
      </c>
    </row>
    <row r="121" spans="1:13" ht="18.75" x14ac:dyDescent="0.3">
      <c r="A121" s="22" t="s">
        <v>138</v>
      </c>
      <c r="B121" s="15" t="s">
        <v>27</v>
      </c>
      <c r="C121" s="35" t="s">
        <v>113</v>
      </c>
      <c r="D121" s="24" t="s">
        <v>40</v>
      </c>
      <c r="E121" s="16">
        <v>37500</v>
      </c>
      <c r="F121" s="33">
        <v>0</v>
      </c>
      <c r="G121" s="18">
        <v>37500</v>
      </c>
      <c r="H121" s="18">
        <v>1076.25</v>
      </c>
      <c r="I121" s="33">
        <v>89.81</v>
      </c>
      <c r="J121" s="18">
        <v>1140</v>
      </c>
      <c r="K121" s="16">
        <v>728</v>
      </c>
      <c r="L121" s="18">
        <f>+H121+I121+J121+K121</f>
        <v>3034.06</v>
      </c>
      <c r="M121" s="18">
        <f t="shared" si="24"/>
        <v>34465.94</v>
      </c>
    </row>
    <row r="122" spans="1:13" ht="18.75" x14ac:dyDescent="0.3">
      <c r="A122" s="22" t="s">
        <v>139</v>
      </c>
      <c r="B122" s="15" t="s">
        <v>27</v>
      </c>
      <c r="C122" s="35" t="s">
        <v>113</v>
      </c>
      <c r="D122" s="24" t="s">
        <v>51</v>
      </c>
      <c r="E122" s="16">
        <v>31500</v>
      </c>
      <c r="F122" s="33">
        <v>0</v>
      </c>
      <c r="G122" s="18">
        <v>31500</v>
      </c>
      <c r="H122" s="18">
        <v>904.05</v>
      </c>
      <c r="I122" s="33">
        <v>0</v>
      </c>
      <c r="J122" s="18">
        <v>957.6</v>
      </c>
      <c r="K122" s="16">
        <v>25</v>
      </c>
      <c r="L122" s="18">
        <v>1886.65</v>
      </c>
      <c r="M122" s="18">
        <f t="shared" si="24"/>
        <v>29613.35</v>
      </c>
    </row>
    <row r="123" spans="1:13" ht="18.75" x14ac:dyDescent="0.3">
      <c r="A123" s="22" t="s">
        <v>140</v>
      </c>
      <c r="B123" s="15" t="s">
        <v>141</v>
      </c>
      <c r="C123" s="35" t="s">
        <v>59</v>
      </c>
      <c r="D123" s="24" t="s">
        <v>51</v>
      </c>
      <c r="E123" s="16">
        <v>43500</v>
      </c>
      <c r="F123" s="33">
        <v>0</v>
      </c>
      <c r="G123" s="18">
        <v>43500</v>
      </c>
      <c r="H123" s="18">
        <v>1248.45</v>
      </c>
      <c r="I123" s="33">
        <v>936.62</v>
      </c>
      <c r="J123" s="18">
        <v>1322.4</v>
      </c>
      <c r="K123" s="16">
        <v>25</v>
      </c>
      <c r="L123" s="18">
        <f>+H123+I123+J123+K123</f>
        <v>3532.4700000000003</v>
      </c>
      <c r="M123" s="18">
        <f t="shared" si="24"/>
        <v>39967.53</v>
      </c>
    </row>
    <row r="124" spans="1:13" ht="18.75" x14ac:dyDescent="0.3">
      <c r="A124" s="25" t="s">
        <v>45</v>
      </c>
      <c r="B124" s="15"/>
      <c r="C124" s="26">
        <v>7</v>
      </c>
      <c r="D124" s="26"/>
      <c r="E124" s="27">
        <f t="shared" ref="E124:K124" si="25">SUM(E117:E123)</f>
        <v>507500</v>
      </c>
      <c r="F124" s="28">
        <f t="shared" si="25"/>
        <v>0</v>
      </c>
      <c r="G124" s="27">
        <f t="shared" si="25"/>
        <v>507500</v>
      </c>
      <c r="H124" s="27">
        <f t="shared" si="25"/>
        <v>14565.25</v>
      </c>
      <c r="I124" s="27">
        <f t="shared" si="25"/>
        <v>48953.08</v>
      </c>
      <c r="J124" s="27">
        <f t="shared" si="25"/>
        <v>15428</v>
      </c>
      <c r="K124" s="27">
        <f t="shared" si="25"/>
        <v>18828.28</v>
      </c>
      <c r="L124" s="27">
        <f>SUM(L117:L123)</f>
        <v>97774.609999999986</v>
      </c>
      <c r="M124" s="27">
        <f>SUM(M117:M123)</f>
        <v>409725.39</v>
      </c>
    </row>
    <row r="125" spans="1:13" ht="18.75" x14ac:dyDescent="0.3">
      <c r="A125" s="25"/>
      <c r="B125" s="15"/>
      <c r="C125" s="30"/>
      <c r="D125" s="30"/>
      <c r="E125" s="27"/>
      <c r="F125" s="28"/>
      <c r="G125" s="29"/>
      <c r="H125" s="29"/>
      <c r="I125" s="27"/>
      <c r="J125" s="29"/>
      <c r="K125" s="27"/>
      <c r="L125" s="29"/>
      <c r="M125" s="29"/>
    </row>
    <row r="126" spans="1:13" ht="23.25" customHeight="1" x14ac:dyDescent="0.3">
      <c r="A126" s="45" t="s">
        <v>142</v>
      </c>
      <c r="B126" s="15"/>
      <c r="C126" s="30"/>
      <c r="D126" s="30"/>
      <c r="E126" s="27"/>
      <c r="F126" s="28"/>
      <c r="G126" s="29"/>
      <c r="H126" s="29"/>
      <c r="I126" s="27"/>
      <c r="J126" s="29"/>
      <c r="K126" s="27"/>
      <c r="L126" s="29"/>
      <c r="M126" s="29"/>
    </row>
    <row r="127" spans="1:13" ht="18.75" x14ac:dyDescent="0.3">
      <c r="A127" s="19" t="s">
        <v>143</v>
      </c>
      <c r="B127" s="15" t="s">
        <v>21</v>
      </c>
      <c r="C127" s="24" t="s">
        <v>144</v>
      </c>
      <c r="D127" s="24" t="s">
        <v>37</v>
      </c>
      <c r="E127" s="16">
        <v>50000</v>
      </c>
      <c r="F127" s="17">
        <v>0</v>
      </c>
      <c r="G127" s="18">
        <v>50000</v>
      </c>
      <c r="H127" s="18">
        <v>1435</v>
      </c>
      <c r="I127" s="16">
        <v>1854</v>
      </c>
      <c r="J127" s="18">
        <v>1520</v>
      </c>
      <c r="K127" s="16">
        <v>728</v>
      </c>
      <c r="L127" s="18">
        <f>+H127+I127+J127+K127</f>
        <v>5537</v>
      </c>
      <c r="M127" s="18">
        <f>+G127-L127</f>
        <v>44463</v>
      </c>
    </row>
    <row r="128" spans="1:13" ht="18.75" x14ac:dyDescent="0.3">
      <c r="A128" s="19" t="s">
        <v>145</v>
      </c>
      <c r="B128" s="15" t="s">
        <v>27</v>
      </c>
      <c r="C128" s="24" t="s">
        <v>146</v>
      </c>
      <c r="D128" s="24" t="s">
        <v>40</v>
      </c>
      <c r="E128" s="16">
        <v>43500</v>
      </c>
      <c r="F128" s="17">
        <v>0</v>
      </c>
      <c r="G128" s="18">
        <v>43500</v>
      </c>
      <c r="H128" s="18">
        <v>1248.45</v>
      </c>
      <c r="I128" s="33">
        <v>936.62</v>
      </c>
      <c r="J128" s="18">
        <v>1322.4</v>
      </c>
      <c r="K128" s="16">
        <v>2025</v>
      </c>
      <c r="L128" s="18">
        <f>+H128+I128+J128+K128</f>
        <v>5532.47</v>
      </c>
      <c r="M128" s="18">
        <f>+G128-L128</f>
        <v>37967.53</v>
      </c>
    </row>
    <row r="129" spans="1:13" ht="18.75" x14ac:dyDescent="0.3">
      <c r="A129" s="25" t="s">
        <v>45</v>
      </c>
      <c r="B129" s="15"/>
      <c r="C129" s="26">
        <v>2</v>
      </c>
      <c r="D129" s="26"/>
      <c r="E129" s="27">
        <f>SUM(E127:E128)</f>
        <v>93500</v>
      </c>
      <c r="F129" s="28">
        <f t="shared" ref="F129:M129" si="26">SUM(F127:F128)</f>
        <v>0</v>
      </c>
      <c r="G129" s="27">
        <f t="shared" si="26"/>
        <v>93500</v>
      </c>
      <c r="H129" s="27">
        <f t="shared" si="26"/>
        <v>2683.45</v>
      </c>
      <c r="I129" s="27">
        <f t="shared" si="26"/>
        <v>2790.62</v>
      </c>
      <c r="J129" s="27">
        <f t="shared" si="26"/>
        <v>2842.4</v>
      </c>
      <c r="K129" s="27">
        <f t="shared" si="26"/>
        <v>2753</v>
      </c>
      <c r="L129" s="27">
        <f t="shared" si="26"/>
        <v>11069.470000000001</v>
      </c>
      <c r="M129" s="27">
        <f t="shared" si="26"/>
        <v>82430.53</v>
      </c>
    </row>
    <row r="130" spans="1:13" ht="18.75" x14ac:dyDescent="0.3">
      <c r="A130" s="22"/>
      <c r="B130" s="15"/>
      <c r="C130" s="24"/>
      <c r="D130" s="24"/>
      <c r="E130" s="16"/>
      <c r="F130" s="17"/>
      <c r="G130" s="18"/>
      <c r="H130" s="18"/>
      <c r="I130" s="16"/>
      <c r="J130" s="27"/>
      <c r="K130" s="16"/>
      <c r="L130" s="18"/>
      <c r="M130" s="18"/>
    </row>
    <row r="131" spans="1:13" ht="18.75" x14ac:dyDescent="0.3">
      <c r="A131" s="25" t="s">
        <v>147</v>
      </c>
      <c r="B131" s="15"/>
      <c r="C131" s="30"/>
      <c r="D131" s="30"/>
      <c r="E131" s="27"/>
      <c r="F131" s="28"/>
      <c r="G131" s="29"/>
      <c r="H131" s="29"/>
      <c r="I131" s="27"/>
      <c r="J131" s="29"/>
      <c r="K131" s="27"/>
      <c r="L131" s="29"/>
      <c r="M131" s="29"/>
    </row>
    <row r="132" spans="1:13" ht="18.75" x14ac:dyDescent="0.3">
      <c r="A132" s="19" t="s">
        <v>148</v>
      </c>
      <c r="B132" s="15" t="s">
        <v>21</v>
      </c>
      <c r="C132" s="24" t="s">
        <v>149</v>
      </c>
      <c r="D132" s="24" t="s">
        <v>40</v>
      </c>
      <c r="E132" s="16">
        <v>80000</v>
      </c>
      <c r="F132" s="33">
        <v>0</v>
      </c>
      <c r="G132" s="16">
        <v>80000</v>
      </c>
      <c r="H132" s="16">
        <v>2296</v>
      </c>
      <c r="I132" s="16">
        <v>7400.87</v>
      </c>
      <c r="J132" s="16">
        <v>2432</v>
      </c>
      <c r="K132" s="16">
        <v>828</v>
      </c>
      <c r="L132" s="16">
        <f t="shared" ref="L132:L136" si="27">+H132+I132+J132+K132</f>
        <v>12956.869999999999</v>
      </c>
      <c r="M132" s="16">
        <f t="shared" ref="M132:M136" si="28">+G132-L132</f>
        <v>67043.13</v>
      </c>
    </row>
    <row r="133" spans="1:13" ht="18.75" x14ac:dyDescent="0.3">
      <c r="A133" s="19" t="s">
        <v>150</v>
      </c>
      <c r="B133" s="15" t="s">
        <v>27</v>
      </c>
      <c r="C133" s="24" t="s">
        <v>151</v>
      </c>
      <c r="D133" s="24" t="s">
        <v>40</v>
      </c>
      <c r="E133" s="16">
        <v>55000</v>
      </c>
      <c r="F133" s="33">
        <v>0</v>
      </c>
      <c r="G133" s="16">
        <v>55000</v>
      </c>
      <c r="H133" s="16">
        <v>1578.5</v>
      </c>
      <c r="I133" s="16">
        <v>2559.6799999999998</v>
      </c>
      <c r="J133" s="16">
        <v>1672</v>
      </c>
      <c r="K133" s="16">
        <v>125</v>
      </c>
      <c r="L133" s="16">
        <v>5935.18</v>
      </c>
      <c r="M133" s="16">
        <f t="shared" si="28"/>
        <v>49064.82</v>
      </c>
    </row>
    <row r="134" spans="1:13" ht="18.75" x14ac:dyDescent="0.3">
      <c r="A134" s="19" t="s">
        <v>152</v>
      </c>
      <c r="B134" s="15" t="s">
        <v>21</v>
      </c>
      <c r="C134" s="24" t="s">
        <v>153</v>
      </c>
      <c r="D134" s="24" t="s">
        <v>40</v>
      </c>
      <c r="E134" s="16">
        <v>55000</v>
      </c>
      <c r="F134" s="33">
        <v>0</v>
      </c>
      <c r="G134" s="16">
        <v>55000</v>
      </c>
      <c r="H134" s="16">
        <v>1578.5</v>
      </c>
      <c r="I134" s="16">
        <v>2559.6799999999998</v>
      </c>
      <c r="J134" s="16">
        <v>1672</v>
      </c>
      <c r="K134" s="16">
        <v>728</v>
      </c>
      <c r="L134" s="16">
        <f t="shared" si="27"/>
        <v>6538.18</v>
      </c>
      <c r="M134" s="16">
        <f t="shared" si="28"/>
        <v>48461.82</v>
      </c>
    </row>
    <row r="135" spans="1:13" ht="18.75" x14ac:dyDescent="0.3">
      <c r="A135" s="19" t="s">
        <v>154</v>
      </c>
      <c r="B135" s="15" t="s">
        <v>21</v>
      </c>
      <c r="C135" s="24" t="s">
        <v>94</v>
      </c>
      <c r="D135" s="24" t="s">
        <v>40</v>
      </c>
      <c r="E135" s="16">
        <v>37500</v>
      </c>
      <c r="F135" s="33">
        <v>0</v>
      </c>
      <c r="G135" s="16">
        <v>37500</v>
      </c>
      <c r="H135" s="16">
        <v>1076.25</v>
      </c>
      <c r="I135" s="33">
        <v>89.81</v>
      </c>
      <c r="J135" s="16">
        <v>1140</v>
      </c>
      <c r="K135" s="16">
        <v>25</v>
      </c>
      <c r="L135" s="16">
        <f t="shared" si="27"/>
        <v>2331.06</v>
      </c>
      <c r="M135" s="16">
        <f t="shared" si="28"/>
        <v>35168.94</v>
      </c>
    </row>
    <row r="136" spans="1:13" ht="18.75" x14ac:dyDescent="0.3">
      <c r="A136" s="19" t="s">
        <v>155</v>
      </c>
      <c r="B136" s="15" t="s">
        <v>27</v>
      </c>
      <c r="C136" s="24" t="s">
        <v>153</v>
      </c>
      <c r="D136" s="24" t="s">
        <v>40</v>
      </c>
      <c r="E136" s="16">
        <v>55000</v>
      </c>
      <c r="F136" s="33">
        <v>0</v>
      </c>
      <c r="G136" s="16">
        <v>55000</v>
      </c>
      <c r="H136" s="16">
        <v>1578.5</v>
      </c>
      <c r="I136" s="16">
        <v>2559.6799999999998</v>
      </c>
      <c r="J136" s="16">
        <v>1672</v>
      </c>
      <c r="K136" s="16">
        <v>2291.13</v>
      </c>
      <c r="L136" s="16">
        <f t="shared" si="27"/>
        <v>8101.31</v>
      </c>
      <c r="M136" s="16">
        <f t="shared" si="28"/>
        <v>46898.69</v>
      </c>
    </row>
    <row r="137" spans="1:13" ht="18.75" x14ac:dyDescent="0.3">
      <c r="A137" s="25" t="s">
        <v>45</v>
      </c>
      <c r="B137" s="15"/>
      <c r="C137" s="26">
        <v>5</v>
      </c>
      <c r="D137" s="26"/>
      <c r="E137" s="27">
        <f>SUM(E132:E136)</f>
        <v>282500</v>
      </c>
      <c r="F137" s="28">
        <f>SUM(F136:F136)</f>
        <v>0</v>
      </c>
      <c r="G137" s="27">
        <f t="shared" ref="G137:M137" si="29">SUM(G132:G136)</f>
        <v>282500</v>
      </c>
      <c r="H137" s="27">
        <f t="shared" si="29"/>
        <v>8107.75</v>
      </c>
      <c r="I137" s="27">
        <f t="shared" si="29"/>
        <v>15169.72</v>
      </c>
      <c r="J137" s="27">
        <f t="shared" si="29"/>
        <v>8588</v>
      </c>
      <c r="K137" s="27">
        <f t="shared" si="29"/>
        <v>3997.13</v>
      </c>
      <c r="L137" s="27">
        <f t="shared" si="29"/>
        <v>35862.6</v>
      </c>
      <c r="M137" s="27">
        <f t="shared" si="29"/>
        <v>246637.40000000002</v>
      </c>
    </row>
    <row r="138" spans="1:13" ht="18.75" x14ac:dyDescent="0.3">
      <c r="A138" s="22"/>
      <c r="B138" s="15"/>
      <c r="C138" s="24"/>
      <c r="D138" s="24"/>
      <c r="E138" s="16"/>
      <c r="F138" s="17"/>
      <c r="G138" s="18"/>
      <c r="H138" s="18"/>
      <c r="I138" s="16"/>
      <c r="J138" s="18"/>
      <c r="K138" s="16"/>
      <c r="L138" s="18"/>
      <c r="M138" s="18"/>
    </row>
    <row r="139" spans="1:13" ht="18.75" x14ac:dyDescent="0.3">
      <c r="A139" s="25" t="s">
        <v>156</v>
      </c>
      <c r="B139" s="15"/>
      <c r="C139" s="30"/>
      <c r="D139" s="30"/>
      <c r="E139" s="27"/>
      <c r="F139" s="28"/>
      <c r="G139" s="29"/>
      <c r="H139" s="29"/>
      <c r="I139" s="27"/>
      <c r="J139" s="29"/>
      <c r="K139" s="27"/>
      <c r="L139" s="29"/>
      <c r="M139" s="29"/>
    </row>
    <row r="140" spans="1:13" ht="18.75" x14ac:dyDescent="0.3">
      <c r="A140" s="22" t="s">
        <v>157</v>
      </c>
      <c r="B140" s="15" t="s">
        <v>21</v>
      </c>
      <c r="C140" s="24" t="s">
        <v>158</v>
      </c>
      <c r="D140" s="24" t="s">
        <v>40</v>
      </c>
      <c r="E140" s="16">
        <v>185000</v>
      </c>
      <c r="F140" s="17">
        <v>0</v>
      </c>
      <c r="G140" s="18">
        <v>185000</v>
      </c>
      <c r="H140" s="18">
        <v>5309.5</v>
      </c>
      <c r="I140" s="16">
        <v>32099.49</v>
      </c>
      <c r="J140" s="18">
        <v>5624</v>
      </c>
      <c r="K140" s="16">
        <v>2568.4</v>
      </c>
      <c r="L140" s="18">
        <f>+H140+I140+J140+K140</f>
        <v>45601.390000000007</v>
      </c>
      <c r="M140" s="18">
        <f>+G140-L140</f>
        <v>139398.60999999999</v>
      </c>
    </row>
    <row r="141" spans="1:13" ht="18.75" x14ac:dyDescent="0.3">
      <c r="A141" s="19" t="s">
        <v>159</v>
      </c>
      <c r="B141" s="15" t="s">
        <v>21</v>
      </c>
      <c r="C141" s="24" t="s">
        <v>144</v>
      </c>
      <c r="D141" s="24" t="s">
        <v>37</v>
      </c>
      <c r="E141" s="16">
        <v>55000</v>
      </c>
      <c r="F141" s="33">
        <v>0</v>
      </c>
      <c r="G141" s="16">
        <v>55000</v>
      </c>
      <c r="H141" s="16">
        <v>1578.5</v>
      </c>
      <c r="I141" s="16">
        <v>2559.6799999999998</v>
      </c>
      <c r="J141" s="16">
        <v>1672</v>
      </c>
      <c r="K141" s="16">
        <v>1396.7</v>
      </c>
      <c r="L141" s="16">
        <f>+H141+I141+J141+K141</f>
        <v>7206.88</v>
      </c>
      <c r="M141" s="16">
        <f>+G141-L141</f>
        <v>47793.120000000003</v>
      </c>
    </row>
    <row r="142" spans="1:13" ht="18.75" x14ac:dyDescent="0.3">
      <c r="A142" s="22" t="s">
        <v>160</v>
      </c>
      <c r="B142" s="15" t="s">
        <v>27</v>
      </c>
      <c r="C142" s="24" t="s">
        <v>39</v>
      </c>
      <c r="D142" s="24" t="s">
        <v>40</v>
      </c>
      <c r="E142" s="16">
        <v>50000</v>
      </c>
      <c r="F142" s="17">
        <v>0</v>
      </c>
      <c r="G142" s="18">
        <v>50000</v>
      </c>
      <c r="H142" s="18">
        <v>1435</v>
      </c>
      <c r="I142" s="16">
        <v>1596.68</v>
      </c>
      <c r="J142" s="18">
        <v>1520</v>
      </c>
      <c r="K142" s="16">
        <v>5012.18</v>
      </c>
      <c r="L142" s="18">
        <f>+H142+I142+J142+K142</f>
        <v>9563.86</v>
      </c>
      <c r="M142" s="18">
        <f>+G142-L142</f>
        <v>40436.14</v>
      </c>
    </row>
    <row r="143" spans="1:13" ht="18.75" x14ac:dyDescent="0.3">
      <c r="A143" s="25" t="s">
        <v>45</v>
      </c>
      <c r="B143" s="15"/>
      <c r="C143" s="26">
        <v>3</v>
      </c>
      <c r="D143" s="26"/>
      <c r="E143" s="27">
        <f>SUM(E140:E142)</f>
        <v>290000</v>
      </c>
      <c r="F143" s="28">
        <f>SUM(F140:F141)</f>
        <v>0</v>
      </c>
      <c r="G143" s="29">
        <f t="shared" ref="G143:M143" si="30">SUM(G140:G142)</f>
        <v>290000</v>
      </c>
      <c r="H143" s="29">
        <f t="shared" si="30"/>
        <v>8323</v>
      </c>
      <c r="I143" s="27">
        <f t="shared" si="30"/>
        <v>36255.85</v>
      </c>
      <c r="J143" s="29">
        <f t="shared" si="30"/>
        <v>8816</v>
      </c>
      <c r="K143" s="27">
        <f t="shared" si="30"/>
        <v>8977.2800000000007</v>
      </c>
      <c r="L143" s="29">
        <f t="shared" si="30"/>
        <v>62372.130000000005</v>
      </c>
      <c r="M143" s="29">
        <f t="shared" si="30"/>
        <v>227627.87</v>
      </c>
    </row>
    <row r="144" spans="1:13" ht="18.75" x14ac:dyDescent="0.3">
      <c r="A144" s="25"/>
      <c r="B144" s="15"/>
      <c r="C144" s="26"/>
      <c r="D144" s="26"/>
      <c r="E144" s="27"/>
      <c r="F144" s="28"/>
      <c r="G144" s="29"/>
      <c r="H144" s="29"/>
      <c r="I144" s="27"/>
      <c r="J144" s="29"/>
      <c r="K144" s="27"/>
      <c r="L144" s="29"/>
      <c r="M144" s="29"/>
    </row>
    <row r="145" spans="1:13" ht="18.75" x14ac:dyDescent="0.3">
      <c r="A145" s="30" t="s">
        <v>161</v>
      </c>
      <c r="B145" s="53"/>
      <c r="C145" s="54"/>
      <c r="D145" s="54"/>
      <c r="E145" s="14"/>
      <c r="F145" s="14"/>
      <c r="G145" s="55"/>
      <c r="H145" s="56"/>
      <c r="I145" s="27"/>
      <c r="J145" s="29"/>
      <c r="K145" s="27"/>
      <c r="L145" s="29"/>
      <c r="M145" s="29"/>
    </row>
    <row r="146" spans="1:13" ht="18.75" x14ac:dyDescent="0.3">
      <c r="A146" s="24" t="s">
        <v>162</v>
      </c>
      <c r="B146" s="15" t="s">
        <v>27</v>
      </c>
      <c r="C146" s="24" t="s">
        <v>163</v>
      </c>
      <c r="D146" s="24" t="s">
        <v>37</v>
      </c>
      <c r="E146" s="16">
        <v>80000</v>
      </c>
      <c r="F146" s="38">
        <v>0</v>
      </c>
      <c r="G146" s="39">
        <v>80000</v>
      </c>
      <c r="H146" s="39">
        <v>2296</v>
      </c>
      <c r="I146" s="16">
        <v>7400.87</v>
      </c>
      <c r="J146" s="39">
        <v>2432</v>
      </c>
      <c r="K146" s="16">
        <v>2097.1999999999998</v>
      </c>
      <c r="L146" s="18">
        <f>+H146+I146+J146+K146</f>
        <v>14226.07</v>
      </c>
      <c r="M146" s="18">
        <f>+G146-L146</f>
        <v>65773.929999999993</v>
      </c>
    </row>
    <row r="147" spans="1:13" ht="18.75" x14ac:dyDescent="0.3">
      <c r="A147" s="25" t="s">
        <v>164</v>
      </c>
      <c r="B147" s="57"/>
      <c r="C147" s="26">
        <v>1</v>
      </c>
      <c r="D147" s="26"/>
      <c r="E147" s="27">
        <f t="shared" ref="E147:M147" si="31">SUM(E146)</f>
        <v>80000</v>
      </c>
      <c r="F147" s="58">
        <f t="shared" si="31"/>
        <v>0</v>
      </c>
      <c r="G147" s="59">
        <f t="shared" si="31"/>
        <v>80000</v>
      </c>
      <c r="H147" s="59">
        <f t="shared" si="31"/>
        <v>2296</v>
      </c>
      <c r="I147" s="27">
        <f t="shared" si="31"/>
        <v>7400.87</v>
      </c>
      <c r="J147" s="59">
        <f t="shared" si="31"/>
        <v>2432</v>
      </c>
      <c r="K147" s="27">
        <f t="shared" si="31"/>
        <v>2097.1999999999998</v>
      </c>
      <c r="L147" s="59">
        <f>SUM(L146)</f>
        <v>14226.07</v>
      </c>
      <c r="M147" s="59">
        <f t="shared" si="31"/>
        <v>65773.929999999993</v>
      </c>
    </row>
    <row r="148" spans="1:13" ht="18.75" x14ac:dyDescent="0.3">
      <c r="A148" s="25"/>
      <c r="B148" s="15"/>
      <c r="C148" s="26"/>
      <c r="D148" s="26"/>
      <c r="E148" s="27"/>
      <c r="F148" s="28"/>
      <c r="G148" s="29"/>
      <c r="H148" s="29"/>
      <c r="I148" s="27"/>
      <c r="J148" s="29"/>
      <c r="K148" s="27"/>
      <c r="L148" s="29"/>
      <c r="M148" s="29"/>
    </row>
    <row r="149" spans="1:13" ht="18.75" x14ac:dyDescent="0.3">
      <c r="A149" s="45" t="s">
        <v>165</v>
      </c>
      <c r="B149" s="15"/>
      <c r="C149" s="30"/>
      <c r="D149" s="30"/>
      <c r="E149" s="27"/>
      <c r="F149" s="28"/>
      <c r="G149" s="29"/>
      <c r="H149" s="29"/>
      <c r="I149" s="27"/>
      <c r="J149" s="29"/>
      <c r="K149" s="27"/>
      <c r="L149" s="29"/>
      <c r="M149" s="29"/>
    </row>
    <row r="150" spans="1:13" ht="18.75" x14ac:dyDescent="0.3">
      <c r="A150" s="19" t="s">
        <v>166</v>
      </c>
      <c r="B150" s="15" t="s">
        <v>21</v>
      </c>
      <c r="C150" s="24" t="s">
        <v>167</v>
      </c>
      <c r="D150" s="24" t="s">
        <v>40</v>
      </c>
      <c r="E150" s="16">
        <v>43500</v>
      </c>
      <c r="F150" s="17">
        <v>0</v>
      </c>
      <c r="G150" s="18">
        <v>43500</v>
      </c>
      <c r="H150" s="18">
        <v>1248.45</v>
      </c>
      <c r="I150" s="33">
        <v>936.62</v>
      </c>
      <c r="J150" s="18">
        <v>1322.4</v>
      </c>
      <c r="K150" s="16">
        <v>25</v>
      </c>
      <c r="L150" s="18">
        <f>+H150+I150+J150+K150</f>
        <v>3532.4700000000003</v>
      </c>
      <c r="M150" s="18">
        <f>+G150-L150</f>
        <v>39967.53</v>
      </c>
    </row>
    <row r="151" spans="1:13" ht="18.75" x14ac:dyDescent="0.3">
      <c r="A151" s="25" t="s">
        <v>45</v>
      </c>
      <c r="B151" s="15"/>
      <c r="C151" s="26">
        <v>1</v>
      </c>
      <c r="D151" s="26"/>
      <c r="E151" s="27">
        <f t="shared" ref="E151:J151" si="32">SUM(E150:E150)</f>
        <v>43500</v>
      </c>
      <c r="F151" s="28">
        <f t="shared" si="32"/>
        <v>0</v>
      </c>
      <c r="G151" s="29">
        <f t="shared" si="32"/>
        <v>43500</v>
      </c>
      <c r="H151" s="29">
        <f t="shared" si="32"/>
        <v>1248.45</v>
      </c>
      <c r="I151" s="60">
        <f t="shared" si="32"/>
        <v>936.62</v>
      </c>
      <c r="J151" s="61">
        <f t="shared" si="32"/>
        <v>1322.4</v>
      </c>
      <c r="K151" s="27">
        <f>SUM(K150:K150)</f>
        <v>25</v>
      </c>
      <c r="L151" s="29">
        <f>SUM(L150)</f>
        <v>3532.4700000000003</v>
      </c>
      <c r="M151" s="29">
        <v>39967.53</v>
      </c>
    </row>
    <row r="152" spans="1:13" ht="18.75" x14ac:dyDescent="0.3">
      <c r="A152" s="22"/>
      <c r="B152" s="15"/>
      <c r="C152" s="24"/>
      <c r="D152" s="24"/>
      <c r="E152" s="16"/>
      <c r="F152" s="17"/>
      <c r="G152" s="18"/>
      <c r="H152" s="18"/>
      <c r="I152" s="16"/>
      <c r="J152" s="18"/>
      <c r="K152" s="16"/>
      <c r="L152" s="18"/>
      <c r="M152" s="18"/>
    </row>
    <row r="153" spans="1:13" ht="18.75" x14ac:dyDescent="0.3">
      <c r="A153" s="62" t="s">
        <v>168</v>
      </c>
      <c r="B153" s="15"/>
      <c r="C153" s="30"/>
      <c r="D153" s="30"/>
      <c r="E153" s="27"/>
      <c r="F153" s="28"/>
      <c r="G153" s="29"/>
      <c r="H153" s="29"/>
      <c r="I153" s="27"/>
      <c r="J153" s="29"/>
      <c r="K153" s="27"/>
      <c r="L153" s="29"/>
      <c r="M153" s="29"/>
    </row>
    <row r="154" spans="1:13" ht="18.75" x14ac:dyDescent="0.3">
      <c r="A154" s="19" t="s">
        <v>169</v>
      </c>
      <c r="B154" s="15" t="s">
        <v>27</v>
      </c>
      <c r="C154" s="24" t="s">
        <v>170</v>
      </c>
      <c r="D154" s="24" t="s">
        <v>40</v>
      </c>
      <c r="E154" s="16">
        <v>80000</v>
      </c>
      <c r="F154" s="17">
        <v>0</v>
      </c>
      <c r="G154" s="18">
        <v>80000</v>
      </c>
      <c r="H154" s="18">
        <v>2296</v>
      </c>
      <c r="I154" s="16">
        <v>7400.87</v>
      </c>
      <c r="J154" s="18">
        <v>2432</v>
      </c>
      <c r="K154" s="16">
        <v>1296.7</v>
      </c>
      <c r="L154" s="18">
        <f>+H154+I154+J154+K154</f>
        <v>13425.57</v>
      </c>
      <c r="M154" s="18">
        <f>+G154-L154</f>
        <v>66574.429999999993</v>
      </c>
    </row>
    <row r="155" spans="1:13" ht="18.75" x14ac:dyDescent="0.3">
      <c r="A155" s="19" t="s">
        <v>171</v>
      </c>
      <c r="B155" s="15" t="s">
        <v>27</v>
      </c>
      <c r="C155" s="24" t="s">
        <v>170</v>
      </c>
      <c r="D155" s="24" t="s">
        <v>40</v>
      </c>
      <c r="E155" s="16">
        <v>70000</v>
      </c>
      <c r="F155" s="33">
        <v>0</v>
      </c>
      <c r="G155" s="16">
        <v>70000</v>
      </c>
      <c r="H155" s="16">
        <v>2009</v>
      </c>
      <c r="I155" s="16">
        <v>5368.48</v>
      </c>
      <c r="J155" s="16">
        <v>2128</v>
      </c>
      <c r="K155" s="16">
        <v>1296.7</v>
      </c>
      <c r="L155" s="16">
        <f>+H155+I155+J155+K155</f>
        <v>10802.18</v>
      </c>
      <c r="M155" s="16">
        <f>+G155-L155</f>
        <v>59197.82</v>
      </c>
    </row>
    <row r="156" spans="1:13" ht="18.75" x14ac:dyDescent="0.3">
      <c r="A156" s="19" t="s">
        <v>172</v>
      </c>
      <c r="B156" s="15" t="s">
        <v>21</v>
      </c>
      <c r="C156" s="24" t="s">
        <v>167</v>
      </c>
      <c r="D156" s="24" t="s">
        <v>40</v>
      </c>
      <c r="E156" s="16">
        <v>43500</v>
      </c>
      <c r="F156" s="17">
        <v>0</v>
      </c>
      <c r="G156" s="18">
        <v>43500</v>
      </c>
      <c r="H156" s="18">
        <v>1248.45</v>
      </c>
      <c r="I156" s="33">
        <v>936.62</v>
      </c>
      <c r="J156" s="18">
        <v>1322.4</v>
      </c>
      <c r="K156" s="16">
        <v>2025</v>
      </c>
      <c r="L156" s="18">
        <f>+H156+I156+J156+K156</f>
        <v>5532.47</v>
      </c>
      <c r="M156" s="18">
        <f>+G156-L156</f>
        <v>37967.53</v>
      </c>
    </row>
    <row r="157" spans="1:13" ht="18.75" x14ac:dyDescent="0.3">
      <c r="A157" s="19" t="s">
        <v>173</v>
      </c>
      <c r="B157" s="15" t="s">
        <v>21</v>
      </c>
      <c r="C157" s="24" t="s">
        <v>174</v>
      </c>
      <c r="D157" s="24" t="s">
        <v>51</v>
      </c>
      <c r="E157" s="16">
        <v>43500</v>
      </c>
      <c r="F157" s="17">
        <v>0</v>
      </c>
      <c r="G157" s="18">
        <v>43500</v>
      </c>
      <c r="H157" s="18">
        <v>1248.45</v>
      </c>
      <c r="I157" s="33">
        <v>936.62</v>
      </c>
      <c r="J157" s="18">
        <v>1322.4</v>
      </c>
      <c r="K157" s="16">
        <v>25</v>
      </c>
      <c r="L157" s="18">
        <f>+H157+I157+J157+K157</f>
        <v>3532.4700000000003</v>
      </c>
      <c r="M157" s="18">
        <f>+G157-L157</f>
        <v>39967.53</v>
      </c>
    </row>
    <row r="158" spans="1:13" ht="18.75" x14ac:dyDescent="0.3">
      <c r="A158" s="25" t="s">
        <v>45</v>
      </c>
      <c r="B158" s="15"/>
      <c r="C158" s="26">
        <v>4</v>
      </c>
      <c r="D158" s="26"/>
      <c r="E158" s="27">
        <f>SUM(E154:E157)</f>
        <v>237000</v>
      </c>
      <c r="F158" s="58">
        <f t="shared" ref="F158" si="33">SUM(F157)</f>
        <v>0</v>
      </c>
      <c r="G158" s="27">
        <f t="shared" ref="G158:L158" si="34">SUM(G154:G157)</f>
        <v>237000</v>
      </c>
      <c r="H158" s="27">
        <f t="shared" si="34"/>
        <v>6801.9</v>
      </c>
      <c r="I158" s="27">
        <f t="shared" si="34"/>
        <v>14642.59</v>
      </c>
      <c r="J158" s="27">
        <f t="shared" si="34"/>
        <v>7204.7999999999993</v>
      </c>
      <c r="K158" s="27">
        <f t="shared" si="34"/>
        <v>4643.3999999999996</v>
      </c>
      <c r="L158" s="27">
        <f t="shared" si="34"/>
        <v>33292.69</v>
      </c>
      <c r="M158" s="27">
        <f>SUM(M154:M157)</f>
        <v>203707.31</v>
      </c>
    </row>
    <row r="159" spans="1:13" ht="18.75" x14ac:dyDescent="0.3">
      <c r="A159" s="22"/>
      <c r="B159" s="15"/>
      <c r="C159" s="24"/>
      <c r="D159" s="24"/>
      <c r="E159" s="16"/>
      <c r="F159" s="17"/>
      <c r="G159" s="18"/>
      <c r="H159" s="18"/>
      <c r="I159" s="16"/>
      <c r="J159" s="18"/>
      <c r="K159" s="16"/>
      <c r="L159" s="18"/>
      <c r="M159" s="18"/>
    </row>
    <row r="160" spans="1:13" ht="18.75" x14ac:dyDescent="0.3">
      <c r="A160" s="45" t="s">
        <v>175</v>
      </c>
      <c r="B160" s="15"/>
      <c r="C160" s="30"/>
      <c r="D160" s="30"/>
      <c r="E160" s="27"/>
      <c r="F160" s="28"/>
      <c r="G160" s="29"/>
      <c r="H160" s="29"/>
      <c r="I160" s="27"/>
      <c r="J160" s="29"/>
      <c r="K160" s="27"/>
      <c r="L160" s="29"/>
      <c r="M160" s="29"/>
    </row>
    <row r="161" spans="1:13" ht="18.75" x14ac:dyDescent="0.3">
      <c r="A161" s="22" t="s">
        <v>176</v>
      </c>
      <c r="B161" s="15" t="s">
        <v>21</v>
      </c>
      <c r="C161" s="24" t="s">
        <v>177</v>
      </c>
      <c r="D161" s="24" t="s">
        <v>37</v>
      </c>
      <c r="E161" s="16">
        <v>80000</v>
      </c>
      <c r="F161" s="17">
        <v>0</v>
      </c>
      <c r="G161" s="18">
        <v>80000</v>
      </c>
      <c r="H161" s="18">
        <v>2296</v>
      </c>
      <c r="I161" s="16">
        <v>7400.87</v>
      </c>
      <c r="J161" s="18">
        <v>2432</v>
      </c>
      <c r="K161" s="16">
        <v>728</v>
      </c>
      <c r="L161" s="18">
        <f>+H161+I161+J161+K161</f>
        <v>12856.869999999999</v>
      </c>
      <c r="M161" s="18">
        <f>+G161-L161</f>
        <v>67143.13</v>
      </c>
    </row>
    <row r="162" spans="1:13" ht="18.75" x14ac:dyDescent="0.3">
      <c r="A162" s="19" t="s">
        <v>178</v>
      </c>
      <c r="B162" s="63" t="s">
        <v>27</v>
      </c>
      <c r="C162" s="24" t="s">
        <v>179</v>
      </c>
      <c r="D162" s="24" t="s">
        <v>37</v>
      </c>
      <c r="E162" s="16">
        <v>70000</v>
      </c>
      <c r="F162" s="33">
        <v>0</v>
      </c>
      <c r="G162" s="64">
        <v>70000</v>
      </c>
      <c r="H162" s="20">
        <v>2009</v>
      </c>
      <c r="I162" s="20">
        <v>5368.48</v>
      </c>
      <c r="J162" s="16">
        <v>2128</v>
      </c>
      <c r="K162" s="20">
        <v>828</v>
      </c>
      <c r="L162" s="16">
        <f>+H162+I162+J162+K162</f>
        <v>10333.48</v>
      </c>
      <c r="M162" s="16">
        <f>+G162-L162</f>
        <v>59666.520000000004</v>
      </c>
    </row>
    <row r="163" spans="1:13" ht="18.75" x14ac:dyDescent="0.3">
      <c r="A163" s="25" t="s">
        <v>45</v>
      </c>
      <c r="B163" s="15"/>
      <c r="C163" s="26">
        <v>2</v>
      </c>
      <c r="D163" s="26"/>
      <c r="E163" s="27">
        <f>SUM(E161:E162)</f>
        <v>150000</v>
      </c>
      <c r="F163" s="34">
        <v>0</v>
      </c>
      <c r="G163" s="27">
        <f t="shared" ref="G163:K163" si="35">SUM(G161:G162)</f>
        <v>150000</v>
      </c>
      <c r="H163" s="27">
        <f t="shared" si="35"/>
        <v>4305</v>
      </c>
      <c r="I163" s="27">
        <f t="shared" si="35"/>
        <v>12769.349999999999</v>
      </c>
      <c r="J163" s="27">
        <f t="shared" si="35"/>
        <v>4560</v>
      </c>
      <c r="K163" s="27">
        <f t="shared" si="35"/>
        <v>1556</v>
      </c>
      <c r="L163" s="27">
        <f>SUM(L161:L162)</f>
        <v>23190.35</v>
      </c>
      <c r="M163" s="27">
        <f>SUM(M161:M162)</f>
        <v>126809.65000000001</v>
      </c>
    </row>
    <row r="164" spans="1:13" ht="18.75" x14ac:dyDescent="0.3">
      <c r="A164" s="22"/>
      <c r="B164" s="15"/>
      <c r="C164" s="24"/>
      <c r="D164" s="24"/>
      <c r="E164" s="16"/>
      <c r="F164" s="17"/>
      <c r="G164" s="18"/>
      <c r="H164" s="18"/>
      <c r="I164" s="16"/>
      <c r="J164" s="18"/>
      <c r="K164" s="16"/>
      <c r="L164" s="18"/>
      <c r="M164" s="18"/>
    </row>
    <row r="165" spans="1:13" ht="18.75" customHeight="1" x14ac:dyDescent="0.3">
      <c r="A165" s="45" t="s">
        <v>180</v>
      </c>
      <c r="B165" s="15"/>
      <c r="C165" s="30"/>
      <c r="D165" s="30"/>
      <c r="E165" s="27"/>
      <c r="F165" s="28"/>
      <c r="G165" s="29"/>
      <c r="H165" s="29"/>
      <c r="I165" s="27"/>
      <c r="J165" s="29"/>
      <c r="K165" s="27"/>
      <c r="L165" s="29"/>
      <c r="M165" s="29"/>
    </row>
    <row r="166" spans="1:13" ht="18.75" x14ac:dyDescent="0.3">
      <c r="A166" s="19" t="s">
        <v>181</v>
      </c>
      <c r="B166" s="15" t="s">
        <v>27</v>
      </c>
      <c r="C166" s="24" t="s">
        <v>182</v>
      </c>
      <c r="D166" s="24" t="s">
        <v>37</v>
      </c>
      <c r="E166" s="16">
        <v>80000</v>
      </c>
      <c r="F166" s="17">
        <v>0</v>
      </c>
      <c r="G166" s="18">
        <v>80000</v>
      </c>
      <c r="H166" s="18">
        <v>2296</v>
      </c>
      <c r="I166" s="16">
        <v>7400.87</v>
      </c>
      <c r="J166" s="18">
        <v>2432</v>
      </c>
      <c r="K166" s="16">
        <v>3310.58</v>
      </c>
      <c r="L166" s="18">
        <f>+H166+I166+J166+K166</f>
        <v>15439.449999999999</v>
      </c>
      <c r="M166" s="18">
        <f>+G166-L166</f>
        <v>64560.55</v>
      </c>
    </row>
    <row r="167" spans="1:13" ht="18.75" x14ac:dyDescent="0.3">
      <c r="A167" s="19" t="s">
        <v>183</v>
      </c>
      <c r="B167" s="15" t="s">
        <v>21</v>
      </c>
      <c r="C167" s="24" t="s">
        <v>167</v>
      </c>
      <c r="D167" s="24" t="s">
        <v>40</v>
      </c>
      <c r="E167" s="16">
        <v>43500</v>
      </c>
      <c r="F167" s="17">
        <v>0</v>
      </c>
      <c r="G167" s="18">
        <v>43500</v>
      </c>
      <c r="H167" s="18">
        <v>1248.45</v>
      </c>
      <c r="I167" s="33">
        <v>936.62</v>
      </c>
      <c r="J167" s="18">
        <v>1322.4</v>
      </c>
      <c r="K167" s="16">
        <v>25</v>
      </c>
      <c r="L167" s="18">
        <f>+H167+I167+J167+K167</f>
        <v>3532.4700000000003</v>
      </c>
      <c r="M167" s="18">
        <f>+G167-L167</f>
        <v>39967.53</v>
      </c>
    </row>
    <row r="168" spans="1:13" ht="18.75" x14ac:dyDescent="0.3">
      <c r="A168" s="25" t="s">
        <v>45</v>
      </c>
      <c r="B168" s="15"/>
      <c r="C168" s="26">
        <v>2</v>
      </c>
      <c r="D168" s="26"/>
      <c r="E168" s="27">
        <f>SUM(E166:E167)</f>
        <v>123500</v>
      </c>
      <c r="F168" s="28">
        <f t="shared" ref="F168:K168" si="36">SUM(F166:F167)</f>
        <v>0</v>
      </c>
      <c r="G168" s="29">
        <f>SUM(G166:G167)</f>
        <v>123500</v>
      </c>
      <c r="H168" s="29">
        <f t="shared" si="36"/>
        <v>3544.45</v>
      </c>
      <c r="I168" s="27">
        <f t="shared" si="36"/>
        <v>8337.49</v>
      </c>
      <c r="J168" s="29">
        <f t="shared" si="36"/>
        <v>3754.4</v>
      </c>
      <c r="K168" s="27">
        <f t="shared" si="36"/>
        <v>3335.58</v>
      </c>
      <c r="L168" s="29">
        <f>SUM(L166:L167)</f>
        <v>18971.919999999998</v>
      </c>
      <c r="M168" s="29">
        <f>SUM(M166:M167)</f>
        <v>104528.08</v>
      </c>
    </row>
    <row r="169" spans="1:13" ht="18.75" x14ac:dyDescent="0.3">
      <c r="A169" s="25"/>
      <c r="B169" s="15"/>
      <c r="C169" s="30"/>
      <c r="D169" s="30"/>
      <c r="E169" s="27"/>
      <c r="F169" s="28"/>
      <c r="G169" s="29"/>
      <c r="H169" s="29"/>
      <c r="I169" s="27"/>
      <c r="J169" s="29"/>
      <c r="K169" s="27"/>
      <c r="L169" s="29"/>
      <c r="M169" s="29"/>
    </row>
    <row r="170" spans="1:13" ht="18.75" x14ac:dyDescent="0.3">
      <c r="A170" s="25" t="s">
        <v>184</v>
      </c>
      <c r="B170" s="15"/>
      <c r="C170" s="30"/>
      <c r="D170" s="30"/>
      <c r="E170" s="27"/>
      <c r="F170" s="28"/>
      <c r="G170" s="29"/>
      <c r="H170" s="29"/>
      <c r="I170" s="27"/>
      <c r="J170" s="29"/>
      <c r="K170" s="27"/>
      <c r="L170" s="29"/>
      <c r="M170" s="29"/>
    </row>
    <row r="171" spans="1:13" ht="18.75" x14ac:dyDescent="0.3">
      <c r="A171" s="19" t="s">
        <v>185</v>
      </c>
      <c r="B171" s="15" t="s">
        <v>27</v>
      </c>
      <c r="C171" s="24" t="s">
        <v>186</v>
      </c>
      <c r="D171" s="24" t="s">
        <v>40</v>
      </c>
      <c r="E171" s="16">
        <v>80000</v>
      </c>
      <c r="F171" s="33">
        <v>0</v>
      </c>
      <c r="G171" s="16">
        <v>80000</v>
      </c>
      <c r="H171" s="16">
        <v>2296</v>
      </c>
      <c r="I171" s="16">
        <v>7400.87</v>
      </c>
      <c r="J171" s="16">
        <v>2432</v>
      </c>
      <c r="K171" s="16">
        <v>2568.4</v>
      </c>
      <c r="L171" s="16">
        <f t="shared" ref="L171:L181" si="37">+H171+I171+J171+K171</f>
        <v>14697.269999999999</v>
      </c>
      <c r="M171" s="16">
        <f t="shared" ref="M171:M181" si="38">+G171-L171</f>
        <v>65302.73</v>
      </c>
    </row>
    <row r="172" spans="1:13" ht="18.75" x14ac:dyDescent="0.3">
      <c r="A172" s="19" t="s">
        <v>187</v>
      </c>
      <c r="B172" s="15" t="s">
        <v>21</v>
      </c>
      <c r="C172" s="24" t="s">
        <v>188</v>
      </c>
      <c r="D172" s="24" t="s">
        <v>40</v>
      </c>
      <c r="E172" s="16">
        <v>43500</v>
      </c>
      <c r="F172" s="33">
        <v>0</v>
      </c>
      <c r="G172" s="16">
        <v>43500</v>
      </c>
      <c r="H172" s="16">
        <v>1248.45</v>
      </c>
      <c r="I172" s="33">
        <v>936.62</v>
      </c>
      <c r="J172" s="16">
        <v>1322.4</v>
      </c>
      <c r="K172" s="16">
        <v>25</v>
      </c>
      <c r="L172" s="16">
        <f t="shared" si="37"/>
        <v>3532.4700000000003</v>
      </c>
      <c r="M172" s="16">
        <f t="shared" si="38"/>
        <v>39967.53</v>
      </c>
    </row>
    <row r="173" spans="1:13" ht="18.75" x14ac:dyDescent="0.3">
      <c r="A173" s="19" t="s">
        <v>189</v>
      </c>
      <c r="B173" s="15" t="s">
        <v>21</v>
      </c>
      <c r="C173" s="24" t="s">
        <v>188</v>
      </c>
      <c r="D173" s="24" t="s">
        <v>40</v>
      </c>
      <c r="E173" s="16">
        <v>43500</v>
      </c>
      <c r="F173" s="33">
        <v>0</v>
      </c>
      <c r="G173" s="16">
        <v>43500</v>
      </c>
      <c r="H173" s="16">
        <v>1248.45</v>
      </c>
      <c r="I173" s="33">
        <v>936.62</v>
      </c>
      <c r="J173" s="16">
        <v>1322.4</v>
      </c>
      <c r="K173" s="16">
        <v>25</v>
      </c>
      <c r="L173" s="16">
        <f t="shared" si="37"/>
        <v>3532.4700000000003</v>
      </c>
      <c r="M173" s="16">
        <f t="shared" si="38"/>
        <v>39967.53</v>
      </c>
    </row>
    <row r="174" spans="1:13" ht="18.75" x14ac:dyDescent="0.3">
      <c r="A174" s="19" t="s">
        <v>190</v>
      </c>
      <c r="B174" s="15" t="s">
        <v>21</v>
      </c>
      <c r="C174" s="24" t="s">
        <v>188</v>
      </c>
      <c r="D174" s="24" t="s">
        <v>40</v>
      </c>
      <c r="E174" s="16">
        <v>43500</v>
      </c>
      <c r="F174" s="33">
        <v>0</v>
      </c>
      <c r="G174" s="16">
        <v>43500</v>
      </c>
      <c r="H174" s="16">
        <v>1248.45</v>
      </c>
      <c r="I174" s="33">
        <v>936.62</v>
      </c>
      <c r="J174" s="16">
        <v>1322.4</v>
      </c>
      <c r="K174" s="16">
        <v>25</v>
      </c>
      <c r="L174" s="16">
        <f t="shared" si="37"/>
        <v>3532.4700000000003</v>
      </c>
      <c r="M174" s="16">
        <f t="shared" si="38"/>
        <v>39967.53</v>
      </c>
    </row>
    <row r="175" spans="1:13" ht="18.75" x14ac:dyDescent="0.3">
      <c r="A175" s="65" t="s">
        <v>191</v>
      </c>
      <c r="B175" s="15" t="s">
        <v>21</v>
      </c>
      <c r="C175" s="24" t="s">
        <v>188</v>
      </c>
      <c r="D175" s="24" t="s">
        <v>40</v>
      </c>
      <c r="E175" s="16">
        <v>37500</v>
      </c>
      <c r="F175" s="33">
        <v>0</v>
      </c>
      <c r="G175" s="16">
        <v>37500</v>
      </c>
      <c r="H175" s="16">
        <v>1076.25</v>
      </c>
      <c r="I175" s="33">
        <v>89.81</v>
      </c>
      <c r="J175" s="16">
        <v>1140</v>
      </c>
      <c r="K175" s="16">
        <v>728</v>
      </c>
      <c r="L175" s="16">
        <f t="shared" si="37"/>
        <v>3034.06</v>
      </c>
      <c r="M175" s="16">
        <f t="shared" si="38"/>
        <v>34465.94</v>
      </c>
    </row>
    <row r="176" spans="1:13" ht="16.5" customHeight="1" x14ac:dyDescent="0.3">
      <c r="A176" s="65" t="s">
        <v>192</v>
      </c>
      <c r="B176" s="15" t="s">
        <v>21</v>
      </c>
      <c r="C176" s="24" t="s">
        <v>188</v>
      </c>
      <c r="D176" s="24" t="s">
        <v>40</v>
      </c>
      <c r="E176" s="16">
        <v>43500</v>
      </c>
      <c r="F176" s="33">
        <v>0</v>
      </c>
      <c r="G176" s="16">
        <v>43500</v>
      </c>
      <c r="H176" s="16">
        <v>1248.45</v>
      </c>
      <c r="I176" s="33">
        <v>421.98</v>
      </c>
      <c r="J176" s="16">
        <v>1322.4</v>
      </c>
      <c r="K176" s="16">
        <v>4861.92</v>
      </c>
      <c r="L176" s="16">
        <f t="shared" si="37"/>
        <v>7854.75</v>
      </c>
      <c r="M176" s="16">
        <f t="shared" si="38"/>
        <v>35645.25</v>
      </c>
    </row>
    <row r="177" spans="1:13" ht="18.75" x14ac:dyDescent="0.3">
      <c r="A177" s="66" t="s">
        <v>193</v>
      </c>
      <c r="B177" s="15" t="s">
        <v>21</v>
      </c>
      <c r="C177" s="24" t="s">
        <v>188</v>
      </c>
      <c r="D177" s="24" t="s">
        <v>40</v>
      </c>
      <c r="E177" s="16">
        <v>37500</v>
      </c>
      <c r="F177" s="17">
        <v>0</v>
      </c>
      <c r="G177" s="18">
        <v>37500</v>
      </c>
      <c r="H177" s="18">
        <v>1076.25</v>
      </c>
      <c r="I177" s="33">
        <v>89.81</v>
      </c>
      <c r="J177" s="18">
        <v>1140</v>
      </c>
      <c r="K177" s="16">
        <v>25</v>
      </c>
      <c r="L177" s="18">
        <f t="shared" si="37"/>
        <v>2331.06</v>
      </c>
      <c r="M177" s="18">
        <f t="shared" si="38"/>
        <v>35168.94</v>
      </c>
    </row>
    <row r="178" spans="1:13" ht="18.75" x14ac:dyDescent="0.3">
      <c r="A178" s="66" t="s">
        <v>194</v>
      </c>
      <c r="B178" s="15" t="s">
        <v>195</v>
      </c>
      <c r="C178" s="24" t="s">
        <v>188</v>
      </c>
      <c r="D178" s="24" t="s">
        <v>51</v>
      </c>
      <c r="E178" s="16">
        <v>43500</v>
      </c>
      <c r="F178" s="17">
        <v>0</v>
      </c>
      <c r="G178" s="18">
        <v>43500</v>
      </c>
      <c r="H178" s="18">
        <v>1248.45</v>
      </c>
      <c r="I178" s="33">
        <v>936.62</v>
      </c>
      <c r="J178" s="18">
        <v>1322.4</v>
      </c>
      <c r="K178" s="16">
        <v>25</v>
      </c>
      <c r="L178" s="18">
        <f t="shared" si="37"/>
        <v>3532.4700000000003</v>
      </c>
      <c r="M178" s="18">
        <f t="shared" si="38"/>
        <v>39967.53</v>
      </c>
    </row>
    <row r="179" spans="1:13" ht="18.75" x14ac:dyDescent="0.3">
      <c r="A179" s="66" t="s">
        <v>196</v>
      </c>
      <c r="B179" s="15" t="s">
        <v>21</v>
      </c>
      <c r="C179" s="24" t="s">
        <v>188</v>
      </c>
      <c r="D179" s="24" t="s">
        <v>51</v>
      </c>
      <c r="E179" s="16">
        <v>43500</v>
      </c>
      <c r="F179" s="17">
        <v>0</v>
      </c>
      <c r="G179" s="18">
        <v>43500</v>
      </c>
      <c r="H179" s="18">
        <v>1248.45</v>
      </c>
      <c r="I179" s="33">
        <v>936.62</v>
      </c>
      <c r="J179" s="18">
        <v>1322.4</v>
      </c>
      <c r="K179" s="16">
        <v>25</v>
      </c>
      <c r="L179" s="18">
        <f t="shared" si="37"/>
        <v>3532.4700000000003</v>
      </c>
      <c r="M179" s="18">
        <f t="shared" si="38"/>
        <v>39967.53</v>
      </c>
    </row>
    <row r="180" spans="1:13" ht="18.75" x14ac:dyDescent="0.3">
      <c r="A180" s="66" t="s">
        <v>197</v>
      </c>
      <c r="B180" s="15" t="s">
        <v>195</v>
      </c>
      <c r="C180" s="24" t="s">
        <v>188</v>
      </c>
      <c r="D180" s="24" t="s">
        <v>51</v>
      </c>
      <c r="E180" s="16">
        <v>37500</v>
      </c>
      <c r="F180" s="17">
        <v>0</v>
      </c>
      <c r="G180" s="18">
        <v>37500</v>
      </c>
      <c r="H180" s="18">
        <v>1076.25</v>
      </c>
      <c r="I180" s="33">
        <v>89.81</v>
      </c>
      <c r="J180" s="18">
        <v>1140</v>
      </c>
      <c r="K180" s="16">
        <v>25</v>
      </c>
      <c r="L180" s="18">
        <f t="shared" si="37"/>
        <v>2331.06</v>
      </c>
      <c r="M180" s="18">
        <f t="shared" si="38"/>
        <v>35168.94</v>
      </c>
    </row>
    <row r="181" spans="1:13" ht="18.75" x14ac:dyDescent="0.3">
      <c r="A181" s="65" t="s">
        <v>198</v>
      </c>
      <c r="B181" s="15" t="s">
        <v>21</v>
      </c>
      <c r="C181" s="24" t="s">
        <v>188</v>
      </c>
      <c r="D181" s="24" t="s">
        <v>51</v>
      </c>
      <c r="E181" s="16">
        <v>37500</v>
      </c>
      <c r="F181" s="33">
        <v>0</v>
      </c>
      <c r="G181" s="16">
        <v>37500</v>
      </c>
      <c r="H181" s="16">
        <v>1076.25</v>
      </c>
      <c r="I181" s="33">
        <v>89.81</v>
      </c>
      <c r="J181" s="16">
        <v>1140</v>
      </c>
      <c r="K181" s="16">
        <v>25</v>
      </c>
      <c r="L181" s="16">
        <f t="shared" si="37"/>
        <v>2331.06</v>
      </c>
      <c r="M181" s="16">
        <f t="shared" si="38"/>
        <v>35168.94</v>
      </c>
    </row>
    <row r="182" spans="1:13" ht="18.75" x14ac:dyDescent="0.3">
      <c r="A182" s="25" t="s">
        <v>45</v>
      </c>
      <c r="B182" s="15"/>
      <c r="C182" s="26">
        <v>11</v>
      </c>
      <c r="D182" s="26"/>
      <c r="E182" s="27">
        <f>SUM(E171:E181)</f>
        <v>491000</v>
      </c>
      <c r="F182" s="28">
        <v>0</v>
      </c>
      <c r="G182" s="27">
        <f>SUM(G171:G181)</f>
        <v>491000</v>
      </c>
      <c r="H182" s="27">
        <f t="shared" ref="H182:L182" si="39">SUM(H171:H181)</f>
        <v>14091.7</v>
      </c>
      <c r="I182" s="27">
        <f t="shared" si="39"/>
        <v>12865.19</v>
      </c>
      <c r="J182" s="27">
        <f t="shared" si="39"/>
        <v>14926.4</v>
      </c>
      <c r="K182" s="27">
        <f t="shared" si="39"/>
        <v>8358.32</v>
      </c>
      <c r="L182" s="27">
        <f t="shared" si="39"/>
        <v>50241.61</v>
      </c>
      <c r="M182" s="27">
        <f>SUM(M171:M181)</f>
        <v>440758.39</v>
      </c>
    </row>
    <row r="183" spans="1:13" ht="18.75" x14ac:dyDescent="0.3">
      <c r="A183" s="22"/>
      <c r="B183" s="15"/>
      <c r="C183" s="24"/>
      <c r="D183" s="24"/>
      <c r="E183" s="27"/>
      <c r="F183" s="28"/>
      <c r="G183" s="29"/>
      <c r="H183" s="29"/>
      <c r="I183" s="27"/>
      <c r="J183" s="29"/>
      <c r="K183" s="27"/>
      <c r="L183" s="29"/>
      <c r="M183" s="29"/>
    </row>
    <row r="184" spans="1:13" ht="18.75" x14ac:dyDescent="0.3">
      <c r="A184" s="25" t="s">
        <v>199</v>
      </c>
      <c r="B184" s="15"/>
      <c r="C184" s="30"/>
      <c r="D184" s="30"/>
      <c r="E184" s="27"/>
      <c r="F184" s="28"/>
      <c r="G184" s="29"/>
      <c r="H184" s="29"/>
      <c r="I184" s="27"/>
      <c r="J184" s="29"/>
      <c r="K184" s="27"/>
      <c r="L184" s="29"/>
      <c r="M184" s="29"/>
    </row>
    <row r="185" spans="1:13" ht="18.75" x14ac:dyDescent="0.3">
      <c r="A185" s="67" t="s">
        <v>200</v>
      </c>
      <c r="B185" s="15" t="s">
        <v>21</v>
      </c>
      <c r="C185" s="68" t="s">
        <v>201</v>
      </c>
      <c r="D185" s="24" t="s">
        <v>37</v>
      </c>
      <c r="E185" s="16">
        <v>120000</v>
      </c>
      <c r="F185" s="17">
        <v>0</v>
      </c>
      <c r="G185" s="69">
        <v>120000</v>
      </c>
      <c r="H185" s="18">
        <v>3444</v>
      </c>
      <c r="I185" s="70">
        <v>16809.87</v>
      </c>
      <c r="J185" s="18">
        <v>3648</v>
      </c>
      <c r="K185" s="16">
        <v>25</v>
      </c>
      <c r="L185" s="69">
        <f t="shared" ref="L185:L190" si="40">+H185+I185+J185+K185</f>
        <v>23926.87</v>
      </c>
      <c r="M185" s="69">
        <f t="shared" ref="M185:M218" si="41">+G185-L185</f>
        <v>96073.13</v>
      </c>
    </row>
    <row r="186" spans="1:13" ht="18.75" x14ac:dyDescent="0.3">
      <c r="A186" s="67" t="s">
        <v>202</v>
      </c>
      <c r="B186" s="15" t="s">
        <v>21</v>
      </c>
      <c r="C186" s="68" t="s">
        <v>203</v>
      </c>
      <c r="D186" s="24" t="s">
        <v>37</v>
      </c>
      <c r="E186" s="16">
        <v>120000</v>
      </c>
      <c r="F186" s="33">
        <v>0</v>
      </c>
      <c r="G186" s="70">
        <v>120000</v>
      </c>
      <c r="H186" s="16">
        <v>3444</v>
      </c>
      <c r="I186" s="70">
        <v>16809.87</v>
      </c>
      <c r="J186" s="16">
        <v>3648</v>
      </c>
      <c r="K186" s="16">
        <v>25</v>
      </c>
      <c r="L186" s="70">
        <f t="shared" si="40"/>
        <v>23926.87</v>
      </c>
      <c r="M186" s="70">
        <f t="shared" si="41"/>
        <v>96073.13</v>
      </c>
    </row>
    <row r="187" spans="1:13" ht="18.75" x14ac:dyDescent="0.3">
      <c r="A187" s="67" t="s">
        <v>204</v>
      </c>
      <c r="B187" s="71" t="s">
        <v>21</v>
      </c>
      <c r="C187" s="68" t="s">
        <v>205</v>
      </c>
      <c r="D187" s="24" t="s">
        <v>29</v>
      </c>
      <c r="E187" s="16">
        <v>75000</v>
      </c>
      <c r="F187" s="33">
        <v>0</v>
      </c>
      <c r="G187" s="70">
        <v>75000</v>
      </c>
      <c r="H187" s="16">
        <v>2152.5</v>
      </c>
      <c r="I187" s="70">
        <v>6309.38</v>
      </c>
      <c r="J187" s="16">
        <v>2280</v>
      </c>
      <c r="K187" s="16">
        <v>25</v>
      </c>
      <c r="L187" s="70">
        <f t="shared" si="40"/>
        <v>10766.880000000001</v>
      </c>
      <c r="M187" s="70">
        <f t="shared" si="41"/>
        <v>64233.119999999995</v>
      </c>
    </row>
    <row r="188" spans="1:13" ht="18.75" x14ac:dyDescent="0.3">
      <c r="A188" s="67" t="s">
        <v>206</v>
      </c>
      <c r="B188" s="15" t="s">
        <v>21</v>
      </c>
      <c r="C188" s="68" t="s">
        <v>186</v>
      </c>
      <c r="D188" s="24" t="s">
        <v>207</v>
      </c>
      <c r="E188" s="16">
        <v>80000</v>
      </c>
      <c r="F188" s="33">
        <v>0</v>
      </c>
      <c r="G188" s="70">
        <v>80000</v>
      </c>
      <c r="H188" s="16">
        <v>2296</v>
      </c>
      <c r="I188" s="70">
        <v>7400.87</v>
      </c>
      <c r="J188" s="16">
        <v>2432</v>
      </c>
      <c r="K188" s="16">
        <v>25</v>
      </c>
      <c r="L188" s="70">
        <f t="shared" si="40"/>
        <v>12153.869999999999</v>
      </c>
      <c r="M188" s="70">
        <f t="shared" si="41"/>
        <v>67846.13</v>
      </c>
    </row>
    <row r="189" spans="1:13" ht="18.75" x14ac:dyDescent="0.3">
      <c r="A189" s="67" t="s">
        <v>208</v>
      </c>
      <c r="B189" s="15" t="s">
        <v>21</v>
      </c>
      <c r="C189" s="68" t="s">
        <v>209</v>
      </c>
      <c r="D189" s="24" t="s">
        <v>40</v>
      </c>
      <c r="E189" s="16">
        <v>70000</v>
      </c>
      <c r="F189" s="33">
        <v>0</v>
      </c>
      <c r="G189" s="16">
        <v>70000</v>
      </c>
      <c r="H189" s="16">
        <v>2009</v>
      </c>
      <c r="I189" s="70">
        <v>5368.48</v>
      </c>
      <c r="J189" s="16">
        <v>2128</v>
      </c>
      <c r="K189" s="16">
        <v>25</v>
      </c>
      <c r="L189" s="70">
        <f t="shared" si="40"/>
        <v>9530.48</v>
      </c>
      <c r="M189" s="70">
        <f t="shared" si="41"/>
        <v>60469.520000000004</v>
      </c>
    </row>
    <row r="190" spans="1:13" ht="18.75" x14ac:dyDescent="0.3">
      <c r="A190" s="67" t="s">
        <v>210</v>
      </c>
      <c r="B190" s="15" t="s">
        <v>27</v>
      </c>
      <c r="C190" s="68" t="s">
        <v>209</v>
      </c>
      <c r="D190" s="24" t="s">
        <v>37</v>
      </c>
      <c r="E190" s="16">
        <v>80000</v>
      </c>
      <c r="F190" s="33">
        <v>0</v>
      </c>
      <c r="G190" s="16">
        <v>80000</v>
      </c>
      <c r="H190" s="16">
        <v>2296</v>
      </c>
      <c r="I190" s="70">
        <v>6564.09</v>
      </c>
      <c r="J190" s="16">
        <v>2432</v>
      </c>
      <c r="K190" s="16">
        <v>4158.92</v>
      </c>
      <c r="L190" s="70">
        <f t="shared" si="40"/>
        <v>15451.01</v>
      </c>
      <c r="M190" s="70">
        <f t="shared" si="41"/>
        <v>64548.99</v>
      </c>
    </row>
    <row r="191" spans="1:13" ht="18.75" x14ac:dyDescent="0.3">
      <c r="A191" s="67" t="s">
        <v>211</v>
      </c>
      <c r="B191" s="15" t="s">
        <v>27</v>
      </c>
      <c r="C191" s="68" t="s">
        <v>177</v>
      </c>
      <c r="D191" s="24" t="s">
        <v>37</v>
      </c>
      <c r="E191" s="16">
        <v>70000</v>
      </c>
      <c r="F191" s="33">
        <v>0</v>
      </c>
      <c r="G191" s="16">
        <v>70000</v>
      </c>
      <c r="H191" s="16">
        <v>2009</v>
      </c>
      <c r="I191" s="70">
        <v>5025.38</v>
      </c>
      <c r="J191" s="16">
        <v>2128</v>
      </c>
      <c r="K191" s="16">
        <v>1740.46</v>
      </c>
      <c r="L191" s="70">
        <v>10902.84</v>
      </c>
      <c r="M191" s="70">
        <f t="shared" si="41"/>
        <v>59097.16</v>
      </c>
    </row>
    <row r="192" spans="1:13" ht="18.75" x14ac:dyDescent="0.3">
      <c r="A192" s="67" t="s">
        <v>212</v>
      </c>
      <c r="B192" s="15" t="s">
        <v>21</v>
      </c>
      <c r="C192" s="68" t="s">
        <v>182</v>
      </c>
      <c r="D192" s="24" t="s">
        <v>37</v>
      </c>
      <c r="E192" s="16">
        <v>80000</v>
      </c>
      <c r="F192" s="33">
        <v>0</v>
      </c>
      <c r="G192" s="16">
        <v>80000</v>
      </c>
      <c r="H192" s="16">
        <v>2296</v>
      </c>
      <c r="I192" s="70">
        <v>6972</v>
      </c>
      <c r="J192" s="16">
        <v>2432</v>
      </c>
      <c r="K192" s="16">
        <v>1740.46</v>
      </c>
      <c r="L192" s="70">
        <f>+H192+I192+J192+K192</f>
        <v>13440.46</v>
      </c>
      <c r="M192" s="70">
        <f t="shared" si="41"/>
        <v>66559.540000000008</v>
      </c>
    </row>
    <row r="193" spans="1:13" ht="17.25" customHeight="1" x14ac:dyDescent="0.3">
      <c r="A193" s="72" t="s">
        <v>213</v>
      </c>
      <c r="B193" s="73" t="s">
        <v>27</v>
      </c>
      <c r="C193" s="74" t="s">
        <v>214</v>
      </c>
      <c r="D193" s="68" t="s">
        <v>37</v>
      </c>
      <c r="E193" s="16">
        <v>55000</v>
      </c>
      <c r="F193" s="33">
        <v>0</v>
      </c>
      <c r="G193" s="70">
        <v>55000</v>
      </c>
      <c r="H193" s="20">
        <v>1578.5</v>
      </c>
      <c r="I193" s="75">
        <v>2559.6799999999998</v>
      </c>
      <c r="J193" s="16">
        <v>1672</v>
      </c>
      <c r="K193" s="20">
        <v>25</v>
      </c>
      <c r="L193" s="70">
        <f t="shared" ref="L193:L218" si="42">+H193+I193+J193+K193</f>
        <v>5835.18</v>
      </c>
      <c r="M193" s="70">
        <f t="shared" si="41"/>
        <v>49164.82</v>
      </c>
    </row>
    <row r="194" spans="1:13" ht="18.75" x14ac:dyDescent="0.3">
      <c r="A194" s="67" t="s">
        <v>215</v>
      </c>
      <c r="B194" s="15" t="s">
        <v>27</v>
      </c>
      <c r="C194" s="68" t="s">
        <v>146</v>
      </c>
      <c r="D194" s="24" t="s">
        <v>40</v>
      </c>
      <c r="E194" s="16">
        <v>37500</v>
      </c>
      <c r="F194" s="33">
        <v>0</v>
      </c>
      <c r="G194" s="70">
        <v>37500</v>
      </c>
      <c r="H194" s="16">
        <v>1076.25</v>
      </c>
      <c r="I194" s="76">
        <v>0</v>
      </c>
      <c r="J194" s="16">
        <v>1140</v>
      </c>
      <c r="K194" s="16">
        <v>1740.46</v>
      </c>
      <c r="L194" s="70">
        <f t="shared" si="42"/>
        <v>3956.71</v>
      </c>
      <c r="M194" s="70">
        <f t="shared" si="41"/>
        <v>33543.29</v>
      </c>
    </row>
    <row r="195" spans="1:13" ht="18.75" x14ac:dyDescent="0.3">
      <c r="A195" s="67" t="s">
        <v>216</v>
      </c>
      <c r="B195" s="15" t="s">
        <v>27</v>
      </c>
      <c r="C195" s="68" t="s">
        <v>146</v>
      </c>
      <c r="D195" s="24" t="s">
        <v>40</v>
      </c>
      <c r="E195" s="16">
        <v>31500</v>
      </c>
      <c r="F195" s="33">
        <v>0</v>
      </c>
      <c r="G195" s="70">
        <v>31500</v>
      </c>
      <c r="H195" s="16">
        <v>904.05</v>
      </c>
      <c r="I195" s="76">
        <v>0</v>
      </c>
      <c r="J195" s="16">
        <v>957.6</v>
      </c>
      <c r="K195" s="16">
        <v>25</v>
      </c>
      <c r="L195" s="70">
        <f t="shared" si="42"/>
        <v>1886.65</v>
      </c>
      <c r="M195" s="70">
        <f t="shared" si="41"/>
        <v>29613.35</v>
      </c>
    </row>
    <row r="196" spans="1:13" ht="18.75" x14ac:dyDescent="0.3">
      <c r="A196" s="67" t="s">
        <v>217</v>
      </c>
      <c r="B196" s="15" t="s">
        <v>27</v>
      </c>
      <c r="C196" s="68" t="s">
        <v>39</v>
      </c>
      <c r="D196" s="24" t="s">
        <v>40</v>
      </c>
      <c r="E196" s="16">
        <v>31500</v>
      </c>
      <c r="F196" s="17">
        <v>0</v>
      </c>
      <c r="G196" s="69">
        <v>31500</v>
      </c>
      <c r="H196" s="18">
        <v>904.05</v>
      </c>
      <c r="I196" s="76">
        <v>0</v>
      </c>
      <c r="J196" s="18">
        <v>957.6</v>
      </c>
      <c r="K196" s="16">
        <v>25</v>
      </c>
      <c r="L196" s="69">
        <f t="shared" si="42"/>
        <v>1886.65</v>
      </c>
      <c r="M196" s="69">
        <f t="shared" si="41"/>
        <v>29613.35</v>
      </c>
    </row>
    <row r="197" spans="1:13" ht="18.75" x14ac:dyDescent="0.3">
      <c r="A197" s="67" t="s">
        <v>218</v>
      </c>
      <c r="B197" s="15" t="s">
        <v>27</v>
      </c>
      <c r="C197" s="68" t="s">
        <v>39</v>
      </c>
      <c r="D197" s="24" t="s">
        <v>40</v>
      </c>
      <c r="E197" s="16">
        <v>31500</v>
      </c>
      <c r="F197" s="17">
        <v>0</v>
      </c>
      <c r="G197" s="69">
        <v>31500</v>
      </c>
      <c r="H197" s="18">
        <v>904.05</v>
      </c>
      <c r="I197" s="76">
        <v>0</v>
      </c>
      <c r="J197" s="18">
        <v>957.6</v>
      </c>
      <c r="K197" s="16">
        <v>25</v>
      </c>
      <c r="L197" s="69">
        <f t="shared" si="42"/>
        <v>1886.65</v>
      </c>
      <c r="M197" s="69">
        <f t="shared" si="41"/>
        <v>29613.35</v>
      </c>
    </row>
    <row r="198" spans="1:13" ht="18.75" x14ac:dyDescent="0.3">
      <c r="A198" s="67" t="s">
        <v>219</v>
      </c>
      <c r="B198" s="15" t="s">
        <v>27</v>
      </c>
      <c r="C198" s="68" t="s">
        <v>39</v>
      </c>
      <c r="D198" s="24" t="s">
        <v>40</v>
      </c>
      <c r="E198" s="16">
        <v>43500</v>
      </c>
      <c r="F198" s="33">
        <v>0</v>
      </c>
      <c r="G198" s="70">
        <v>43500</v>
      </c>
      <c r="H198" s="16">
        <v>1248.45</v>
      </c>
      <c r="I198" s="76">
        <v>936.62</v>
      </c>
      <c r="J198" s="16">
        <v>1322.4</v>
      </c>
      <c r="K198" s="16">
        <v>25</v>
      </c>
      <c r="L198" s="70">
        <f t="shared" si="42"/>
        <v>3532.4700000000003</v>
      </c>
      <c r="M198" s="70">
        <f t="shared" si="41"/>
        <v>39967.53</v>
      </c>
    </row>
    <row r="199" spans="1:13" ht="18.75" x14ac:dyDescent="0.3">
      <c r="A199" s="67" t="s">
        <v>220</v>
      </c>
      <c r="B199" s="15" t="s">
        <v>27</v>
      </c>
      <c r="C199" s="68" t="s">
        <v>39</v>
      </c>
      <c r="D199" s="24" t="s">
        <v>40</v>
      </c>
      <c r="E199" s="16">
        <v>37500</v>
      </c>
      <c r="F199" s="33">
        <v>0</v>
      </c>
      <c r="G199" s="70">
        <v>37500</v>
      </c>
      <c r="H199" s="16">
        <v>1076.25</v>
      </c>
      <c r="I199" s="76">
        <v>89.81</v>
      </c>
      <c r="J199" s="16">
        <v>1140</v>
      </c>
      <c r="K199" s="16">
        <v>25</v>
      </c>
      <c r="L199" s="70">
        <v>2331.06</v>
      </c>
      <c r="M199" s="70">
        <f t="shared" si="41"/>
        <v>35168.94</v>
      </c>
    </row>
    <row r="200" spans="1:13" ht="18.75" x14ac:dyDescent="0.3">
      <c r="A200" s="77" t="s">
        <v>221</v>
      </c>
      <c r="B200" s="15" t="s">
        <v>222</v>
      </c>
      <c r="C200" s="68" t="s">
        <v>174</v>
      </c>
      <c r="D200" s="24" t="s">
        <v>40</v>
      </c>
      <c r="E200" s="16">
        <v>43500</v>
      </c>
      <c r="F200" s="17">
        <v>0</v>
      </c>
      <c r="G200" s="69">
        <v>43500</v>
      </c>
      <c r="H200" s="18">
        <v>1248.45</v>
      </c>
      <c r="I200" s="76">
        <v>936.62</v>
      </c>
      <c r="J200" s="18">
        <v>1322.4</v>
      </c>
      <c r="K200" s="16">
        <v>25</v>
      </c>
      <c r="L200" s="69">
        <f t="shared" si="42"/>
        <v>3532.4700000000003</v>
      </c>
      <c r="M200" s="69">
        <f t="shared" si="41"/>
        <v>39967.53</v>
      </c>
    </row>
    <row r="201" spans="1:13" ht="18.75" x14ac:dyDescent="0.3">
      <c r="A201" s="67" t="s">
        <v>223</v>
      </c>
      <c r="B201" s="15" t="s">
        <v>21</v>
      </c>
      <c r="C201" s="68" t="s">
        <v>174</v>
      </c>
      <c r="D201" s="24" t="s">
        <v>40</v>
      </c>
      <c r="E201" s="16">
        <v>37500</v>
      </c>
      <c r="F201" s="33">
        <v>0</v>
      </c>
      <c r="G201" s="70">
        <v>37500</v>
      </c>
      <c r="H201" s="16">
        <v>1076.25</v>
      </c>
      <c r="I201" s="76">
        <v>89.81</v>
      </c>
      <c r="J201" s="16">
        <v>1140</v>
      </c>
      <c r="K201" s="16">
        <v>25</v>
      </c>
      <c r="L201" s="70">
        <f t="shared" si="42"/>
        <v>2331.06</v>
      </c>
      <c r="M201" s="70">
        <f t="shared" si="41"/>
        <v>35168.94</v>
      </c>
    </row>
    <row r="202" spans="1:13" ht="18.75" x14ac:dyDescent="0.3">
      <c r="A202" s="67" t="s">
        <v>224</v>
      </c>
      <c r="B202" s="15" t="s">
        <v>21</v>
      </c>
      <c r="C202" s="68" t="s">
        <v>174</v>
      </c>
      <c r="D202" s="24" t="s">
        <v>40</v>
      </c>
      <c r="E202" s="16">
        <v>37500</v>
      </c>
      <c r="F202" s="33">
        <v>0</v>
      </c>
      <c r="G202" s="70">
        <v>37500</v>
      </c>
      <c r="H202" s="16">
        <v>1076.25</v>
      </c>
      <c r="I202" s="76">
        <v>89.81</v>
      </c>
      <c r="J202" s="16">
        <v>1140</v>
      </c>
      <c r="K202" s="16">
        <v>25</v>
      </c>
      <c r="L202" s="70">
        <f t="shared" si="42"/>
        <v>2331.06</v>
      </c>
      <c r="M202" s="70">
        <f t="shared" si="41"/>
        <v>35168.94</v>
      </c>
    </row>
    <row r="203" spans="1:13" ht="18.75" x14ac:dyDescent="0.3">
      <c r="A203" s="67" t="s">
        <v>225</v>
      </c>
      <c r="B203" s="15" t="s">
        <v>21</v>
      </c>
      <c r="C203" s="68" t="s">
        <v>174</v>
      </c>
      <c r="D203" s="24" t="s">
        <v>40</v>
      </c>
      <c r="E203" s="16">
        <v>37500</v>
      </c>
      <c r="F203" s="33">
        <v>0</v>
      </c>
      <c r="G203" s="70">
        <v>37500</v>
      </c>
      <c r="H203" s="16">
        <v>1076.25</v>
      </c>
      <c r="I203" s="76">
        <v>89.81</v>
      </c>
      <c r="J203" s="16">
        <v>1140</v>
      </c>
      <c r="K203" s="16">
        <v>25</v>
      </c>
      <c r="L203" s="70">
        <f t="shared" si="42"/>
        <v>2331.06</v>
      </c>
      <c r="M203" s="70">
        <f t="shared" si="41"/>
        <v>35168.94</v>
      </c>
    </row>
    <row r="204" spans="1:13" ht="18.75" x14ac:dyDescent="0.3">
      <c r="A204" s="67" t="s">
        <v>226</v>
      </c>
      <c r="B204" s="15" t="s">
        <v>21</v>
      </c>
      <c r="C204" s="68" t="s">
        <v>174</v>
      </c>
      <c r="D204" s="24" t="s">
        <v>40</v>
      </c>
      <c r="E204" s="16">
        <v>37500</v>
      </c>
      <c r="F204" s="33">
        <v>0</v>
      </c>
      <c r="G204" s="70">
        <v>37500</v>
      </c>
      <c r="H204" s="16">
        <v>1076.25</v>
      </c>
      <c r="I204" s="76">
        <v>89.81</v>
      </c>
      <c r="J204" s="16">
        <v>1140</v>
      </c>
      <c r="K204" s="16">
        <v>25</v>
      </c>
      <c r="L204" s="70">
        <f t="shared" si="42"/>
        <v>2331.06</v>
      </c>
      <c r="M204" s="70">
        <f t="shared" si="41"/>
        <v>35168.94</v>
      </c>
    </row>
    <row r="205" spans="1:13" ht="18.75" x14ac:dyDescent="0.3">
      <c r="A205" s="67" t="s">
        <v>227</v>
      </c>
      <c r="B205" s="15" t="s">
        <v>21</v>
      </c>
      <c r="C205" s="68" t="s">
        <v>174</v>
      </c>
      <c r="D205" s="24" t="s">
        <v>40</v>
      </c>
      <c r="E205" s="16">
        <v>37500</v>
      </c>
      <c r="F205" s="33">
        <v>0</v>
      </c>
      <c r="G205" s="70">
        <v>37500</v>
      </c>
      <c r="H205" s="16">
        <v>1076.25</v>
      </c>
      <c r="I205" s="76">
        <v>89.81</v>
      </c>
      <c r="J205" s="16">
        <v>1140</v>
      </c>
      <c r="K205" s="16">
        <v>25</v>
      </c>
      <c r="L205" s="70">
        <f t="shared" si="42"/>
        <v>2331.06</v>
      </c>
      <c r="M205" s="70">
        <f t="shared" si="41"/>
        <v>35168.94</v>
      </c>
    </row>
    <row r="206" spans="1:13" ht="18.75" x14ac:dyDescent="0.3">
      <c r="A206" s="77" t="s">
        <v>228</v>
      </c>
      <c r="B206" s="15" t="s">
        <v>21</v>
      </c>
      <c r="C206" s="68" t="s">
        <v>229</v>
      </c>
      <c r="D206" s="24" t="s">
        <v>51</v>
      </c>
      <c r="E206" s="16">
        <v>43500</v>
      </c>
      <c r="F206" s="17">
        <v>0</v>
      </c>
      <c r="G206" s="69">
        <v>43500</v>
      </c>
      <c r="H206" s="18">
        <v>1248.45</v>
      </c>
      <c r="I206" s="76">
        <v>936.62</v>
      </c>
      <c r="J206" s="18">
        <v>1322.4</v>
      </c>
      <c r="K206" s="16">
        <v>25</v>
      </c>
      <c r="L206" s="69">
        <f t="shared" si="42"/>
        <v>3532.4700000000003</v>
      </c>
      <c r="M206" s="69">
        <f t="shared" si="41"/>
        <v>39967.53</v>
      </c>
    </row>
    <row r="207" spans="1:13" ht="18.75" x14ac:dyDescent="0.3">
      <c r="A207" s="77" t="s">
        <v>230</v>
      </c>
      <c r="B207" s="15" t="s">
        <v>27</v>
      </c>
      <c r="C207" s="68" t="s">
        <v>96</v>
      </c>
      <c r="D207" s="24" t="s">
        <v>32</v>
      </c>
      <c r="E207" s="16">
        <v>25000</v>
      </c>
      <c r="F207" s="17">
        <v>0</v>
      </c>
      <c r="G207" s="69">
        <v>25000</v>
      </c>
      <c r="H207" s="18">
        <v>717.5</v>
      </c>
      <c r="I207" s="76">
        <v>0</v>
      </c>
      <c r="J207" s="18">
        <v>760</v>
      </c>
      <c r="K207" s="16">
        <v>25</v>
      </c>
      <c r="L207" s="69">
        <f t="shared" si="42"/>
        <v>1502.5</v>
      </c>
      <c r="M207" s="69">
        <f t="shared" si="41"/>
        <v>23497.5</v>
      </c>
    </row>
    <row r="208" spans="1:13" ht="18.75" x14ac:dyDescent="0.3">
      <c r="A208" s="77" t="s">
        <v>231</v>
      </c>
      <c r="B208" s="71" t="s">
        <v>27</v>
      </c>
      <c r="C208" s="68" t="s">
        <v>96</v>
      </c>
      <c r="D208" s="24" t="s">
        <v>32</v>
      </c>
      <c r="E208" s="16">
        <v>25000</v>
      </c>
      <c r="F208" s="17">
        <v>0</v>
      </c>
      <c r="G208" s="69">
        <v>25000</v>
      </c>
      <c r="H208" s="18">
        <v>717.5</v>
      </c>
      <c r="I208" s="76">
        <v>0</v>
      </c>
      <c r="J208" s="18">
        <v>760</v>
      </c>
      <c r="K208" s="16">
        <v>25</v>
      </c>
      <c r="L208" s="69">
        <f t="shared" si="42"/>
        <v>1502.5</v>
      </c>
      <c r="M208" s="69">
        <f t="shared" si="41"/>
        <v>23497.5</v>
      </c>
    </row>
    <row r="209" spans="1:13" ht="18.75" x14ac:dyDescent="0.3">
      <c r="A209" s="77" t="s">
        <v>232</v>
      </c>
      <c r="B209" s="71" t="s">
        <v>27</v>
      </c>
      <c r="C209" s="68" t="s">
        <v>96</v>
      </c>
      <c r="D209" s="24" t="s">
        <v>32</v>
      </c>
      <c r="E209" s="16">
        <v>25000</v>
      </c>
      <c r="F209" s="17">
        <v>0</v>
      </c>
      <c r="G209" s="69">
        <v>25000</v>
      </c>
      <c r="H209" s="18">
        <v>717.5</v>
      </c>
      <c r="I209" s="76">
        <v>0</v>
      </c>
      <c r="J209" s="18">
        <v>760</v>
      </c>
      <c r="K209" s="16">
        <v>25</v>
      </c>
      <c r="L209" s="69">
        <f t="shared" si="42"/>
        <v>1502.5</v>
      </c>
      <c r="M209" s="69">
        <f t="shared" si="41"/>
        <v>23497.5</v>
      </c>
    </row>
    <row r="210" spans="1:13" ht="18.75" x14ac:dyDescent="0.3">
      <c r="A210" s="67" t="s">
        <v>233</v>
      </c>
      <c r="B210" s="15" t="s">
        <v>27</v>
      </c>
      <c r="C210" s="68" t="s">
        <v>96</v>
      </c>
      <c r="D210" s="24" t="s">
        <v>32</v>
      </c>
      <c r="E210" s="16">
        <v>25000</v>
      </c>
      <c r="F210" s="33">
        <v>0</v>
      </c>
      <c r="G210" s="70">
        <v>25000</v>
      </c>
      <c r="H210" s="16">
        <v>717.5</v>
      </c>
      <c r="I210" s="76">
        <v>0</v>
      </c>
      <c r="J210" s="16">
        <v>760</v>
      </c>
      <c r="K210" s="16">
        <v>25</v>
      </c>
      <c r="L210" s="70">
        <f t="shared" si="42"/>
        <v>1502.5</v>
      </c>
      <c r="M210" s="70">
        <f t="shared" si="41"/>
        <v>23497.5</v>
      </c>
    </row>
    <row r="211" spans="1:13" ht="18.75" x14ac:dyDescent="0.3">
      <c r="A211" s="67" t="s">
        <v>234</v>
      </c>
      <c r="B211" s="15" t="s">
        <v>141</v>
      </c>
      <c r="C211" s="68" t="s">
        <v>96</v>
      </c>
      <c r="D211" s="24" t="s">
        <v>32</v>
      </c>
      <c r="E211" s="16">
        <v>25000</v>
      </c>
      <c r="F211" s="33">
        <v>0</v>
      </c>
      <c r="G211" s="70">
        <v>25000</v>
      </c>
      <c r="H211" s="16">
        <v>717.5</v>
      </c>
      <c r="I211" s="76">
        <v>0</v>
      </c>
      <c r="J211" s="16">
        <v>760</v>
      </c>
      <c r="K211" s="16">
        <v>25</v>
      </c>
      <c r="L211" s="70">
        <f t="shared" si="42"/>
        <v>1502.5</v>
      </c>
      <c r="M211" s="70">
        <f t="shared" si="41"/>
        <v>23497.5</v>
      </c>
    </row>
    <row r="212" spans="1:13" ht="18.75" x14ac:dyDescent="0.3">
      <c r="A212" s="68" t="s">
        <v>235</v>
      </c>
      <c r="B212" s="15" t="s">
        <v>21</v>
      </c>
      <c r="C212" s="78" t="s">
        <v>31</v>
      </c>
      <c r="D212" s="24" t="s">
        <v>32</v>
      </c>
      <c r="E212" s="42">
        <v>30000</v>
      </c>
      <c r="F212" s="43">
        <v>0</v>
      </c>
      <c r="G212" s="70">
        <v>30000</v>
      </c>
      <c r="H212" s="16">
        <v>861</v>
      </c>
      <c r="I212" s="76">
        <v>0</v>
      </c>
      <c r="J212" s="16">
        <v>912</v>
      </c>
      <c r="K212" s="16">
        <v>25</v>
      </c>
      <c r="L212" s="70">
        <f t="shared" si="42"/>
        <v>1798</v>
      </c>
      <c r="M212" s="70">
        <f t="shared" si="41"/>
        <v>28202</v>
      </c>
    </row>
    <row r="213" spans="1:13" ht="18.75" x14ac:dyDescent="0.3">
      <c r="A213" s="68" t="s">
        <v>236</v>
      </c>
      <c r="B213" s="15" t="s">
        <v>21</v>
      </c>
      <c r="C213" s="78" t="s">
        <v>31</v>
      </c>
      <c r="D213" s="24" t="s">
        <v>32</v>
      </c>
      <c r="E213" s="42">
        <v>30000</v>
      </c>
      <c r="F213" s="43">
        <v>0</v>
      </c>
      <c r="G213" s="70">
        <v>30000</v>
      </c>
      <c r="H213" s="16">
        <v>861</v>
      </c>
      <c r="I213" s="76">
        <v>0</v>
      </c>
      <c r="J213" s="16">
        <v>912</v>
      </c>
      <c r="K213" s="16">
        <v>25</v>
      </c>
      <c r="L213" s="70">
        <f t="shared" si="42"/>
        <v>1798</v>
      </c>
      <c r="M213" s="70">
        <f t="shared" si="41"/>
        <v>28202</v>
      </c>
    </row>
    <row r="214" spans="1:13" ht="18.75" x14ac:dyDescent="0.3">
      <c r="A214" s="67" t="s">
        <v>237</v>
      </c>
      <c r="B214" s="15" t="s">
        <v>21</v>
      </c>
      <c r="C214" s="68" t="s">
        <v>87</v>
      </c>
      <c r="D214" s="24" t="s">
        <v>32</v>
      </c>
      <c r="E214" s="16">
        <v>30000</v>
      </c>
      <c r="F214" s="33">
        <v>0</v>
      </c>
      <c r="G214" s="70">
        <v>30000</v>
      </c>
      <c r="H214" s="16">
        <v>861</v>
      </c>
      <c r="I214" s="76">
        <v>0</v>
      </c>
      <c r="J214" s="16">
        <v>912</v>
      </c>
      <c r="K214" s="16">
        <v>25</v>
      </c>
      <c r="L214" s="70">
        <f t="shared" si="42"/>
        <v>1798</v>
      </c>
      <c r="M214" s="70">
        <f t="shared" si="41"/>
        <v>28202</v>
      </c>
    </row>
    <row r="215" spans="1:13" ht="18.75" x14ac:dyDescent="0.3">
      <c r="A215" s="77" t="s">
        <v>238</v>
      </c>
      <c r="B215" s="15" t="s">
        <v>195</v>
      </c>
      <c r="C215" s="68" t="s">
        <v>87</v>
      </c>
      <c r="D215" s="24" t="s">
        <v>32</v>
      </c>
      <c r="E215" s="16">
        <v>30000</v>
      </c>
      <c r="F215" s="17">
        <v>0</v>
      </c>
      <c r="G215" s="69">
        <v>30000</v>
      </c>
      <c r="H215" s="18">
        <v>861</v>
      </c>
      <c r="I215" s="76">
        <v>0</v>
      </c>
      <c r="J215" s="18">
        <v>912</v>
      </c>
      <c r="K215" s="16">
        <v>25</v>
      </c>
      <c r="L215" s="69">
        <f t="shared" si="42"/>
        <v>1798</v>
      </c>
      <c r="M215" s="69">
        <f t="shared" si="41"/>
        <v>28202</v>
      </c>
    </row>
    <row r="216" spans="1:13" ht="18.75" x14ac:dyDescent="0.3">
      <c r="A216" s="77" t="s">
        <v>239</v>
      </c>
      <c r="B216" s="15" t="s">
        <v>21</v>
      </c>
      <c r="C216" s="68" t="s">
        <v>31</v>
      </c>
      <c r="D216" s="24" t="s">
        <v>32</v>
      </c>
      <c r="E216" s="16">
        <v>30000</v>
      </c>
      <c r="F216" s="17">
        <v>0</v>
      </c>
      <c r="G216" s="69">
        <v>30000</v>
      </c>
      <c r="H216" s="18">
        <v>861</v>
      </c>
      <c r="I216" s="76">
        <v>0</v>
      </c>
      <c r="J216" s="18">
        <v>912</v>
      </c>
      <c r="K216" s="16">
        <v>2134</v>
      </c>
      <c r="L216" s="69">
        <f t="shared" si="42"/>
        <v>3907</v>
      </c>
      <c r="M216" s="69">
        <f t="shared" si="41"/>
        <v>26093</v>
      </c>
    </row>
    <row r="217" spans="1:13" ht="18.75" x14ac:dyDescent="0.3">
      <c r="A217" s="77" t="s">
        <v>240</v>
      </c>
      <c r="B217" s="15" t="s">
        <v>21</v>
      </c>
      <c r="C217" s="68" t="s">
        <v>31</v>
      </c>
      <c r="D217" s="24" t="s">
        <v>32</v>
      </c>
      <c r="E217" s="16">
        <v>30000</v>
      </c>
      <c r="F217" s="17">
        <v>0</v>
      </c>
      <c r="G217" s="69">
        <v>30000</v>
      </c>
      <c r="H217" s="18">
        <v>861</v>
      </c>
      <c r="I217" s="76">
        <v>0</v>
      </c>
      <c r="J217" s="18">
        <v>912</v>
      </c>
      <c r="K217" s="16">
        <v>25</v>
      </c>
      <c r="L217" s="69">
        <f t="shared" si="42"/>
        <v>1798</v>
      </c>
      <c r="M217" s="69">
        <f t="shared" si="41"/>
        <v>28202</v>
      </c>
    </row>
    <row r="218" spans="1:13" ht="18.75" x14ac:dyDescent="0.3">
      <c r="A218" s="77" t="s">
        <v>241</v>
      </c>
      <c r="B218" s="15" t="s">
        <v>21</v>
      </c>
      <c r="C218" s="68" t="s">
        <v>31</v>
      </c>
      <c r="D218" s="24" t="s">
        <v>32</v>
      </c>
      <c r="E218" s="16">
        <v>30000</v>
      </c>
      <c r="F218" s="17">
        <v>0</v>
      </c>
      <c r="G218" s="69">
        <v>30000</v>
      </c>
      <c r="H218" s="18">
        <v>861</v>
      </c>
      <c r="I218" s="76">
        <v>0</v>
      </c>
      <c r="J218" s="18">
        <v>912</v>
      </c>
      <c r="K218" s="16">
        <v>25</v>
      </c>
      <c r="L218" s="69">
        <f t="shared" si="42"/>
        <v>1798</v>
      </c>
      <c r="M218" s="69">
        <f t="shared" si="41"/>
        <v>28202</v>
      </c>
    </row>
    <row r="219" spans="1:13" ht="18.75" x14ac:dyDescent="0.3">
      <c r="A219" s="67" t="s">
        <v>242</v>
      </c>
      <c r="B219" s="15" t="s">
        <v>21</v>
      </c>
      <c r="C219" s="68" t="s">
        <v>31</v>
      </c>
      <c r="D219" s="24" t="s">
        <v>32</v>
      </c>
      <c r="E219" s="16">
        <v>30000</v>
      </c>
      <c r="F219" s="33">
        <v>0</v>
      </c>
      <c r="G219" s="70">
        <v>30000</v>
      </c>
      <c r="H219" s="16">
        <v>861</v>
      </c>
      <c r="I219" s="76">
        <v>0</v>
      </c>
      <c r="J219" s="16">
        <v>912</v>
      </c>
      <c r="K219" s="16">
        <v>25</v>
      </c>
      <c r="L219" s="70">
        <v>1798</v>
      </c>
      <c r="M219" s="70">
        <v>28202</v>
      </c>
    </row>
    <row r="220" spans="1:13" ht="18.75" x14ac:dyDescent="0.3">
      <c r="A220" s="67" t="s">
        <v>243</v>
      </c>
      <c r="B220" s="15" t="s">
        <v>21</v>
      </c>
      <c r="C220" s="68" t="s">
        <v>31</v>
      </c>
      <c r="D220" s="24" t="s">
        <v>32</v>
      </c>
      <c r="E220" s="16">
        <v>30000</v>
      </c>
      <c r="F220" s="33">
        <v>0</v>
      </c>
      <c r="G220" s="70">
        <v>30000</v>
      </c>
      <c r="H220" s="16">
        <v>861</v>
      </c>
      <c r="I220" s="76">
        <v>0</v>
      </c>
      <c r="J220" s="16">
        <v>912</v>
      </c>
      <c r="K220" s="16">
        <v>25</v>
      </c>
      <c r="L220" s="70">
        <v>1798</v>
      </c>
      <c r="M220" s="70">
        <v>28202</v>
      </c>
    </row>
    <row r="221" spans="1:13" ht="18.75" x14ac:dyDescent="0.3">
      <c r="A221" s="67" t="s">
        <v>244</v>
      </c>
      <c r="B221" s="15" t="s">
        <v>21</v>
      </c>
      <c r="C221" s="68" t="s">
        <v>31</v>
      </c>
      <c r="D221" s="24" t="s">
        <v>32</v>
      </c>
      <c r="E221" s="16">
        <v>30000</v>
      </c>
      <c r="F221" s="33">
        <v>0</v>
      </c>
      <c r="G221" s="70">
        <v>30000</v>
      </c>
      <c r="H221" s="16">
        <v>861</v>
      </c>
      <c r="I221" s="76">
        <v>0</v>
      </c>
      <c r="J221" s="16">
        <v>912</v>
      </c>
      <c r="K221" s="16">
        <v>25</v>
      </c>
      <c r="L221" s="70">
        <v>1798</v>
      </c>
      <c r="M221" s="70">
        <v>28202</v>
      </c>
    </row>
    <row r="222" spans="1:13" ht="18.75" x14ac:dyDescent="0.3">
      <c r="A222" s="67" t="s">
        <v>245</v>
      </c>
      <c r="B222" s="15" t="s">
        <v>21</v>
      </c>
      <c r="C222" s="68" t="s">
        <v>31</v>
      </c>
      <c r="D222" s="24" t="s">
        <v>32</v>
      </c>
      <c r="E222" s="16">
        <v>30000</v>
      </c>
      <c r="F222" s="33">
        <v>0</v>
      </c>
      <c r="G222" s="70">
        <v>30000</v>
      </c>
      <c r="H222" s="16">
        <v>861</v>
      </c>
      <c r="I222" s="76">
        <v>0</v>
      </c>
      <c r="J222" s="16">
        <v>912</v>
      </c>
      <c r="K222" s="16">
        <v>25</v>
      </c>
      <c r="L222" s="70">
        <v>1798</v>
      </c>
      <c r="M222" s="70">
        <v>28202</v>
      </c>
    </row>
    <row r="223" spans="1:13" ht="18.75" x14ac:dyDescent="0.3">
      <c r="A223" s="25" t="s">
        <v>45</v>
      </c>
      <c r="B223" s="71"/>
      <c r="C223" s="26">
        <v>38</v>
      </c>
      <c r="D223" s="26"/>
      <c r="E223" s="27">
        <f>SUM(E185:E222)</f>
        <v>1692500</v>
      </c>
      <c r="F223" s="34">
        <v>0</v>
      </c>
      <c r="G223" s="27">
        <f t="shared" ref="G223:L223" si="43">SUM(G185:G222)</f>
        <v>1692500</v>
      </c>
      <c r="H223" s="27">
        <f t="shared" si="43"/>
        <v>48574.75</v>
      </c>
      <c r="I223" s="27">
        <f t="shared" si="43"/>
        <v>77168.339999999967</v>
      </c>
      <c r="J223" s="27">
        <f t="shared" si="43"/>
        <v>51452</v>
      </c>
      <c r="K223" s="27">
        <f t="shared" si="43"/>
        <v>12339.3</v>
      </c>
      <c r="L223" s="27">
        <f t="shared" si="43"/>
        <v>189534.38999999996</v>
      </c>
      <c r="M223" s="27">
        <f>SUM(M185:M222)</f>
        <v>1502965.6099999999</v>
      </c>
    </row>
    <row r="224" spans="1:13" ht="18.75" x14ac:dyDescent="0.3">
      <c r="A224" s="25"/>
      <c r="B224" s="22"/>
      <c r="C224" s="26"/>
      <c r="D224" s="26"/>
      <c r="E224" s="27"/>
      <c r="F224" s="28"/>
      <c r="G224" s="29"/>
      <c r="H224" s="29"/>
      <c r="I224" s="27"/>
      <c r="J224" s="29"/>
      <c r="K224" s="27"/>
      <c r="L224" s="29"/>
      <c r="M224" s="29"/>
    </row>
    <row r="225" spans="1:13" ht="27.75" customHeight="1" x14ac:dyDescent="0.3">
      <c r="A225" s="79" t="s">
        <v>246</v>
      </c>
      <c r="B225" s="80"/>
      <c r="C225" s="79">
        <v>133</v>
      </c>
      <c r="D225" s="79"/>
      <c r="E225" s="81">
        <f>+E19+E25+E29+E41+E45+E50+E54+E60+E74+E89+E94+E99+E105+E110+E114+E124+E129+E137+E143+E147+E151+E158+E163+E168+E182+E223</f>
        <v>6967000</v>
      </c>
      <c r="F225" s="82">
        <v>0</v>
      </c>
      <c r="G225" s="81">
        <f>+G19+G25+G29+G41+G45+G50+G54+G60+G74+G89+G94+G99+G105+G110+G114+G124+G129+G137+G143+G147+G151+G158+G163+G168+G182+G223</f>
        <v>6967000</v>
      </c>
      <c r="H225" s="81">
        <f>+H19+H25+H29+H41+H45+H50+H54+H60+H74+H89+H94+H99+H105+H110+H114+H124+H129+H137+H143+H147+H151+H158+H163+H168+H182+H223</f>
        <v>199952.90000000002</v>
      </c>
      <c r="I225" s="81">
        <f>+I19+I25+I29+I41+I45+I50+I54+I60+I74+I89+I94+I99+I105+I110+I114+I124+I129+I137+I143+I147+I151+I158+I163+I168+I182+I223</f>
        <v>444262.4599999999</v>
      </c>
      <c r="J225" s="81">
        <f>+J19+J25+J29+J41+J45+J50+J54+J60+J74+J89+J94+J99+J105+J110+J114+J124+J129+J137+J143+J147+J151+J158+J163+J168+J182+J223</f>
        <v>209275.11999999997</v>
      </c>
      <c r="K225" s="81">
        <v>132110.89000000001</v>
      </c>
      <c r="L225" s="81">
        <v>985601.67</v>
      </c>
      <c r="M225" s="81">
        <v>5981398.3300000001</v>
      </c>
    </row>
    <row r="226" spans="1:13" ht="15.75" x14ac:dyDescent="0.25">
      <c r="A226" s="1"/>
      <c r="B226" s="83"/>
      <c r="C226" s="1"/>
      <c r="D226" s="1"/>
      <c r="E226" s="6"/>
      <c r="F226" s="1"/>
      <c r="G226" s="1"/>
      <c r="H226" s="1"/>
      <c r="I226" s="6"/>
      <c r="J226" s="84"/>
      <c r="K226" s="85"/>
      <c r="L226" s="84"/>
      <c r="M226" s="84"/>
    </row>
    <row r="227" spans="1:13" ht="15.75" x14ac:dyDescent="0.25">
      <c r="A227" s="1"/>
      <c r="B227" s="83"/>
      <c r="C227" s="1"/>
      <c r="D227" s="1"/>
      <c r="E227" s="6"/>
      <c r="F227" s="1"/>
      <c r="G227" s="1"/>
      <c r="H227" s="1"/>
      <c r="I227" s="6"/>
      <c r="J227" s="84"/>
      <c r="K227" s="85"/>
      <c r="L227" s="84"/>
      <c r="M227" s="84"/>
    </row>
    <row r="228" spans="1:13" ht="15.75" x14ac:dyDescent="0.25">
      <c r="A228" s="1"/>
      <c r="B228" s="83"/>
      <c r="C228" s="1"/>
      <c r="D228" s="1"/>
      <c r="E228" s="6"/>
      <c r="F228" s="1"/>
      <c r="G228" s="1"/>
      <c r="H228" s="1"/>
      <c r="I228" s="86"/>
      <c r="J228" s="84"/>
      <c r="K228" s="85"/>
      <c r="L228" s="84"/>
      <c r="M228" s="84"/>
    </row>
    <row r="229" spans="1:13" ht="15.75" x14ac:dyDescent="0.25">
      <c r="A229" s="1"/>
      <c r="B229" s="83"/>
      <c r="C229" s="1"/>
      <c r="D229" s="1"/>
      <c r="E229" s="6"/>
      <c r="F229" s="1"/>
      <c r="G229" s="1"/>
      <c r="H229" s="1"/>
      <c r="I229" s="6"/>
      <c r="J229" s="84"/>
      <c r="K229" s="85"/>
      <c r="L229" s="84"/>
      <c r="M229" s="84"/>
    </row>
    <row r="230" spans="1:13" ht="15.75" x14ac:dyDescent="0.25">
      <c r="A230" s="1"/>
      <c r="B230" s="83"/>
      <c r="C230" s="1"/>
      <c r="D230" s="87"/>
      <c r="E230" s="6"/>
      <c r="F230" s="1"/>
      <c r="G230" s="1"/>
      <c r="H230" s="1"/>
      <c r="I230" s="6"/>
      <c r="J230" s="84"/>
      <c r="K230" s="85"/>
      <c r="L230" s="84"/>
      <c r="M230" s="84"/>
    </row>
    <row r="231" spans="1:13" ht="15.75" x14ac:dyDescent="0.25">
      <c r="A231" s="1"/>
      <c r="B231" s="83"/>
      <c r="C231" s="84"/>
      <c r="D231" s="87"/>
      <c r="E231" s="6"/>
      <c r="F231" s="1"/>
      <c r="G231" s="1"/>
      <c r="H231" s="1"/>
      <c r="I231" s="86"/>
      <c r="J231" s="84"/>
      <c r="K231" s="85"/>
      <c r="L231" s="84"/>
      <c r="M231" s="84"/>
    </row>
    <row r="232" spans="1:13" ht="15.75" x14ac:dyDescent="0.25">
      <c r="A232" s="1"/>
      <c r="B232" s="83"/>
      <c r="C232" s="84"/>
      <c r="D232" s="87"/>
      <c r="E232" s="6"/>
      <c r="F232" s="1"/>
      <c r="G232" s="1"/>
      <c r="H232" s="1"/>
      <c r="I232" s="86"/>
      <c r="J232" s="84"/>
      <c r="K232" s="85"/>
      <c r="L232" s="84"/>
      <c r="M232" s="84"/>
    </row>
    <row r="233" spans="1:13" ht="15.75" x14ac:dyDescent="0.25">
      <c r="A233" s="1"/>
      <c r="B233" s="83"/>
      <c r="C233" s="84"/>
      <c r="E233" s="6"/>
      <c r="F233" s="1"/>
      <c r="G233" s="1"/>
      <c r="H233" s="1"/>
      <c r="I233" s="85"/>
      <c r="J233" s="84"/>
      <c r="K233" s="85"/>
      <c r="L233" s="84"/>
      <c r="M233" s="84"/>
    </row>
    <row r="234" spans="1:13" ht="15.75" x14ac:dyDescent="0.25">
      <c r="A234" s="1"/>
      <c r="B234" s="83"/>
      <c r="C234" s="1"/>
      <c r="D234" s="87"/>
      <c r="E234" s="6"/>
      <c r="F234" s="1"/>
      <c r="G234" s="1"/>
      <c r="H234" s="1"/>
      <c r="I234" s="6"/>
      <c r="J234" s="84"/>
      <c r="K234" s="85"/>
      <c r="L234" s="84"/>
      <c r="M234" s="84"/>
    </row>
    <row r="235" spans="1:13" ht="15.75" x14ac:dyDescent="0.25">
      <c r="A235" s="1"/>
      <c r="B235" s="83"/>
      <c r="C235" s="84"/>
      <c r="D235" s="1"/>
      <c r="E235" s="6"/>
      <c r="F235" s="1"/>
      <c r="G235" s="1"/>
      <c r="H235" s="1"/>
      <c r="I235" s="6"/>
      <c r="J235" s="84"/>
      <c r="K235" s="85"/>
      <c r="L235" s="84"/>
      <c r="M235" s="84"/>
    </row>
    <row r="236" spans="1:13" ht="15.75" x14ac:dyDescent="0.25">
      <c r="A236" s="1"/>
      <c r="B236" s="83"/>
      <c r="C236" s="88"/>
      <c r="D236" s="1"/>
      <c r="E236" s="89"/>
      <c r="F236" s="1"/>
      <c r="G236" s="1"/>
      <c r="H236" s="1"/>
      <c r="I236" s="6"/>
      <c r="J236" s="84"/>
      <c r="K236" s="6"/>
      <c r="L236" s="1"/>
      <c r="M236" s="1"/>
    </row>
    <row r="237" spans="1:13" ht="17.25" customHeight="1" x14ac:dyDescent="0.25">
      <c r="A237" s="1"/>
      <c r="B237" s="83"/>
      <c r="C237" s="88"/>
      <c r="D237" s="1"/>
      <c r="E237" s="89"/>
      <c r="F237" s="1"/>
      <c r="G237" s="1"/>
      <c r="H237" s="1"/>
      <c r="I237" s="6"/>
      <c r="J237" s="1"/>
      <c r="K237" s="6"/>
      <c r="L237" s="84"/>
      <c r="M237" s="84"/>
    </row>
    <row r="238" spans="1:13" ht="15.75" x14ac:dyDescent="0.25">
      <c r="A238" s="1"/>
      <c r="B238" s="83"/>
      <c r="C238" s="1"/>
      <c r="D238" s="1"/>
      <c r="E238" s="89"/>
      <c r="F238" s="1"/>
      <c r="G238" s="1"/>
      <c r="H238" s="1"/>
      <c r="I238" s="6"/>
      <c r="J238" s="1"/>
      <c r="K238" s="6"/>
      <c r="L238" s="1"/>
      <c r="M238" s="1"/>
    </row>
    <row r="239" spans="1:13" ht="15.75" x14ac:dyDescent="0.25">
      <c r="A239" s="1"/>
      <c r="B239" s="83"/>
      <c r="C239" s="1"/>
      <c r="D239" s="1"/>
      <c r="E239" s="89"/>
      <c r="F239" s="1"/>
      <c r="G239" s="1"/>
      <c r="H239" s="1"/>
      <c r="I239" s="6"/>
      <c r="J239" s="1"/>
      <c r="K239" s="6"/>
      <c r="L239" s="1"/>
      <c r="M239" s="1"/>
    </row>
    <row r="240" spans="1:13" ht="15.75" x14ac:dyDescent="0.25">
      <c r="A240" s="1"/>
      <c r="B240" s="83"/>
      <c r="C240" s="1"/>
      <c r="D240" s="1"/>
      <c r="E240" s="89"/>
      <c r="F240" s="1"/>
      <c r="G240" s="1"/>
      <c r="H240" s="1"/>
      <c r="I240" s="6"/>
      <c r="J240" s="1"/>
      <c r="K240" s="6"/>
      <c r="L240" s="1"/>
      <c r="M240" s="1"/>
    </row>
    <row r="241" spans="1:14" ht="17.25" customHeight="1" x14ac:dyDescent="0.25">
      <c r="A241" s="1"/>
      <c r="B241" s="83"/>
      <c r="C241" s="1"/>
      <c r="D241" s="1"/>
      <c r="E241" s="89"/>
      <c r="F241" s="1"/>
      <c r="G241" s="1"/>
      <c r="H241" s="1"/>
      <c r="I241" s="6"/>
      <c r="J241" s="1"/>
      <c r="K241" s="6"/>
      <c r="L241" s="1"/>
      <c r="M241" s="1"/>
    </row>
    <row r="242" spans="1:14" ht="15.75" x14ac:dyDescent="0.25">
      <c r="A242" s="1"/>
      <c r="B242" s="83"/>
      <c r="C242" s="1"/>
      <c r="D242" s="1"/>
      <c r="E242" s="89"/>
      <c r="F242" s="1"/>
      <c r="G242" s="1"/>
      <c r="H242" s="1"/>
      <c r="I242" s="6"/>
      <c r="J242" s="1"/>
      <c r="K242" s="6"/>
      <c r="L242" s="1"/>
      <c r="M242" s="1"/>
    </row>
    <row r="243" spans="1:14" ht="15.75" x14ac:dyDescent="0.25">
      <c r="A243" s="1"/>
      <c r="B243" s="83"/>
      <c r="C243" s="1"/>
      <c r="D243" s="1"/>
      <c r="E243" s="89"/>
      <c r="F243" s="1"/>
      <c r="G243" s="1"/>
      <c r="H243" s="1"/>
      <c r="I243" s="6"/>
      <c r="J243" s="1"/>
      <c r="K243" s="6"/>
      <c r="L243" s="1"/>
      <c r="M243" s="1"/>
    </row>
    <row r="244" spans="1:14" ht="15.75" x14ac:dyDescent="0.25">
      <c r="A244" s="1"/>
      <c r="B244" s="83"/>
      <c r="C244" s="1"/>
      <c r="D244" s="1"/>
      <c r="E244" s="89"/>
      <c r="F244" s="1"/>
      <c r="G244" s="1"/>
      <c r="H244" s="1"/>
      <c r="I244" s="6"/>
      <c r="J244" s="1"/>
      <c r="K244" s="6"/>
      <c r="L244" s="1"/>
      <c r="M244" s="1"/>
    </row>
    <row r="245" spans="1:14" ht="15.75" x14ac:dyDescent="0.25">
      <c r="A245" s="1"/>
      <c r="B245" s="83"/>
      <c r="C245" s="1"/>
      <c r="D245" s="1"/>
      <c r="E245" s="89"/>
      <c r="F245" s="1"/>
      <c r="G245" s="1"/>
      <c r="H245" s="1"/>
      <c r="I245" s="6"/>
      <c r="J245" s="1"/>
      <c r="K245" s="6"/>
      <c r="L245" s="1"/>
      <c r="M245" s="1"/>
    </row>
    <row r="246" spans="1:14" ht="15.75" x14ac:dyDescent="0.25">
      <c r="A246" s="1"/>
      <c r="B246" s="83"/>
      <c r="C246" s="1"/>
      <c r="D246" s="1"/>
      <c r="E246" s="89"/>
      <c r="F246" s="1"/>
      <c r="G246" s="1"/>
      <c r="H246" s="1"/>
      <c r="I246" s="6"/>
      <c r="J246" s="1"/>
      <c r="K246" s="6"/>
      <c r="L246" s="1"/>
      <c r="M246" s="1"/>
    </row>
    <row r="247" spans="1:14" ht="15.75" x14ac:dyDescent="0.25">
      <c r="A247" s="90"/>
      <c r="B247" s="91"/>
      <c r="C247" s="90"/>
      <c r="D247" s="90"/>
      <c r="E247" s="92"/>
      <c r="F247" s="90"/>
      <c r="G247" s="90"/>
      <c r="H247" s="90"/>
      <c r="I247" s="93"/>
      <c r="J247" s="90"/>
      <c r="K247" s="93"/>
      <c r="L247" s="90"/>
      <c r="M247" s="90"/>
    </row>
    <row r="248" spans="1:14" ht="15.75" x14ac:dyDescent="0.25">
      <c r="A248" s="90"/>
      <c r="B248" s="83"/>
      <c r="C248" s="90"/>
      <c r="D248" s="90"/>
      <c r="E248" s="92"/>
      <c r="F248" s="90"/>
      <c r="G248" s="90"/>
      <c r="H248" s="90"/>
      <c r="I248" s="93"/>
      <c r="J248" s="90"/>
      <c r="K248" s="93"/>
      <c r="L248" s="90"/>
      <c r="M248" s="90"/>
    </row>
    <row r="249" spans="1:14" ht="15.75" x14ac:dyDescent="0.25">
      <c r="A249" s="83"/>
      <c r="B249" s="83"/>
      <c r="C249" s="83"/>
      <c r="D249" s="83"/>
      <c r="E249" s="94"/>
      <c r="F249" s="95"/>
      <c r="G249" s="96"/>
      <c r="H249" s="97"/>
      <c r="I249" s="98"/>
      <c r="J249" s="99"/>
      <c r="K249" s="98"/>
      <c r="L249" s="99"/>
      <c r="M249" s="99"/>
    </row>
    <row r="250" spans="1:14" ht="15.75" x14ac:dyDescent="0.25">
      <c r="A250" s="109"/>
      <c r="B250" s="109"/>
      <c r="C250" s="110"/>
      <c r="D250" s="91"/>
      <c r="E250" s="92"/>
      <c r="F250" s="90"/>
      <c r="G250" s="90"/>
      <c r="H250" s="111"/>
      <c r="I250" s="111"/>
      <c r="J250" s="111"/>
      <c r="K250" s="111"/>
      <c r="L250" s="111"/>
      <c r="M250" s="111"/>
      <c r="N250" s="112"/>
    </row>
    <row r="251" spans="1:14" ht="15.75" x14ac:dyDescent="0.25">
      <c r="A251" s="100"/>
      <c r="B251" s="83"/>
      <c r="C251" s="83"/>
      <c r="D251" s="83"/>
      <c r="E251" s="92"/>
      <c r="F251" s="90"/>
      <c r="H251" s="113"/>
      <c r="I251" s="114"/>
      <c r="J251" s="114"/>
      <c r="K251" s="114"/>
      <c r="L251" s="114"/>
      <c r="M251" s="113"/>
      <c r="N251" s="115"/>
    </row>
    <row r="252" spans="1:14" ht="15.75" x14ac:dyDescent="0.25">
      <c r="A252" s="102"/>
      <c r="B252" s="83"/>
      <c r="C252" s="83"/>
      <c r="D252" s="83"/>
      <c r="E252" s="92"/>
      <c r="F252" s="90"/>
      <c r="G252" s="102"/>
      <c r="H252" s="102"/>
      <c r="I252" s="103"/>
      <c r="J252" s="102"/>
      <c r="K252" s="103"/>
      <c r="L252" s="102"/>
      <c r="M252" s="102"/>
      <c r="N252" s="101"/>
    </row>
    <row r="253" spans="1:14" ht="15.75" x14ac:dyDescent="0.25">
      <c r="A253" s="102"/>
      <c r="B253" s="83"/>
      <c r="C253" s="83"/>
      <c r="D253" s="83"/>
      <c r="E253" s="92"/>
      <c r="F253" s="90"/>
      <c r="G253" s="102"/>
      <c r="H253" s="102"/>
      <c r="I253" s="103"/>
      <c r="J253" s="102"/>
      <c r="K253" s="103"/>
      <c r="L253" s="102"/>
      <c r="M253" s="102"/>
      <c r="N253" s="101"/>
    </row>
    <row r="254" spans="1:14" ht="15.75" x14ac:dyDescent="0.25">
      <c r="A254" s="102"/>
      <c r="B254" s="83"/>
      <c r="C254" s="83"/>
      <c r="D254" s="83"/>
      <c r="E254" s="92"/>
      <c r="F254" s="90"/>
      <c r="G254" s="102"/>
      <c r="H254" s="102"/>
      <c r="I254" s="103"/>
      <c r="J254" s="102"/>
      <c r="K254" s="103"/>
      <c r="L254" s="102"/>
      <c r="M254" s="102"/>
      <c r="N254" s="101"/>
    </row>
    <row r="255" spans="1:14" ht="15.75" x14ac:dyDescent="0.25">
      <c r="A255" s="102"/>
      <c r="B255" s="83"/>
      <c r="C255" s="83"/>
      <c r="D255" s="83"/>
      <c r="E255" s="92"/>
      <c r="F255" s="90"/>
      <c r="G255" s="102"/>
      <c r="H255" s="102"/>
      <c r="I255" s="103"/>
      <c r="J255" s="102"/>
      <c r="K255" s="103"/>
      <c r="L255" s="102"/>
      <c r="M255" s="102"/>
      <c r="N255" s="101"/>
    </row>
    <row r="256" spans="1:14" ht="15.75" x14ac:dyDescent="0.25">
      <c r="A256" s="102"/>
      <c r="B256" s="83"/>
      <c r="C256" s="83"/>
      <c r="D256" s="83"/>
      <c r="E256" s="92"/>
      <c r="F256" s="90"/>
      <c r="G256" s="102"/>
      <c r="H256" s="102"/>
      <c r="I256" s="103"/>
      <c r="J256" s="102"/>
      <c r="K256" s="103"/>
      <c r="L256" s="102"/>
      <c r="M256" s="102"/>
      <c r="N256" s="101"/>
    </row>
    <row r="257" spans="1:14" ht="15.75" x14ac:dyDescent="0.25">
      <c r="A257" s="102"/>
      <c r="B257" s="83"/>
      <c r="C257" s="83"/>
      <c r="D257" s="83"/>
      <c r="E257" s="92"/>
      <c r="F257" s="90"/>
      <c r="G257" s="102"/>
      <c r="H257" s="102"/>
      <c r="I257" s="103"/>
      <c r="J257" s="102"/>
      <c r="K257" s="103"/>
      <c r="L257" s="102"/>
      <c r="M257" s="102"/>
      <c r="N257" s="101"/>
    </row>
    <row r="258" spans="1:14" ht="15.75" x14ac:dyDescent="0.25">
      <c r="A258" s="102"/>
      <c r="B258" s="83"/>
      <c r="C258" s="83"/>
      <c r="D258" s="83"/>
      <c r="E258" s="92"/>
      <c r="F258" s="90"/>
      <c r="G258" s="102"/>
      <c r="H258" s="102"/>
      <c r="I258" s="103"/>
      <c r="J258" s="102"/>
      <c r="K258" s="103"/>
      <c r="L258" s="102"/>
      <c r="M258" s="102"/>
      <c r="N258" s="101"/>
    </row>
    <row r="259" spans="1:14" ht="15.75" x14ac:dyDescent="0.25">
      <c r="A259" s="102"/>
      <c r="B259" s="83"/>
      <c r="C259" s="83"/>
      <c r="D259" s="83"/>
      <c r="E259" s="92"/>
      <c r="F259" s="90"/>
      <c r="G259" s="102"/>
      <c r="H259" s="102"/>
      <c r="I259" s="103"/>
      <c r="J259" s="102"/>
      <c r="K259" s="103"/>
      <c r="L259" s="102"/>
      <c r="M259" s="102"/>
      <c r="N259" s="101"/>
    </row>
    <row r="260" spans="1:14" ht="15.75" x14ac:dyDescent="0.25">
      <c r="A260" s="102"/>
      <c r="B260" s="83"/>
      <c r="C260" s="83"/>
      <c r="D260" s="83"/>
      <c r="E260" s="92"/>
      <c r="F260" s="90"/>
      <c r="G260" s="102"/>
      <c r="H260" s="102"/>
      <c r="I260" s="103"/>
      <c r="J260" s="102"/>
      <c r="K260" s="103"/>
      <c r="L260" s="102"/>
      <c r="M260" s="102"/>
      <c r="N260" s="101"/>
    </row>
    <row r="261" spans="1:14" ht="15.75" x14ac:dyDescent="0.25">
      <c r="A261" s="102"/>
      <c r="B261" s="83"/>
      <c r="C261" s="83"/>
      <c r="D261" s="83"/>
      <c r="E261" s="92"/>
      <c r="F261" s="90"/>
      <c r="G261" s="102"/>
      <c r="H261" s="102"/>
      <c r="I261" s="103"/>
      <c r="J261" s="102"/>
      <c r="K261" s="103"/>
      <c r="L261" s="102"/>
      <c r="M261" s="102"/>
      <c r="N261" s="101"/>
    </row>
    <row r="262" spans="1:14" ht="15.75" x14ac:dyDescent="0.25">
      <c r="A262" s="102"/>
      <c r="B262" s="83"/>
      <c r="C262" s="83"/>
      <c r="D262" s="83"/>
      <c r="E262" s="92"/>
      <c r="F262" s="90"/>
      <c r="G262" s="102"/>
      <c r="H262" s="102"/>
      <c r="I262" s="103"/>
      <c r="J262" s="102"/>
      <c r="K262" s="103"/>
      <c r="L262" s="102"/>
      <c r="M262" s="102"/>
      <c r="N262" s="101"/>
    </row>
    <row r="263" spans="1:14" ht="15.75" x14ac:dyDescent="0.25">
      <c r="A263" s="102"/>
      <c r="B263" s="83"/>
      <c r="C263" s="83"/>
      <c r="D263" s="83"/>
      <c r="E263" s="92"/>
      <c r="F263" s="90"/>
      <c r="G263" s="102"/>
      <c r="H263" s="102"/>
      <c r="I263" s="103"/>
      <c r="J263" s="102"/>
      <c r="K263" s="103"/>
      <c r="L263" s="102"/>
      <c r="M263" s="102"/>
      <c r="N263" s="101"/>
    </row>
    <row r="264" spans="1:14" ht="15.75" x14ac:dyDescent="0.25">
      <c r="A264" s="102"/>
      <c r="B264" s="83"/>
      <c r="C264" s="83"/>
      <c r="D264" s="83"/>
      <c r="E264" s="92"/>
      <c r="F264" s="90"/>
      <c r="G264" s="102"/>
      <c r="H264" s="102"/>
      <c r="I264" s="103"/>
      <c r="J264" s="102"/>
      <c r="K264" s="103"/>
      <c r="L264" s="102"/>
      <c r="M264" s="102"/>
      <c r="N264" s="101"/>
    </row>
    <row r="265" spans="1:14" ht="15.75" x14ac:dyDescent="0.25">
      <c r="A265" s="91"/>
      <c r="B265" s="2"/>
      <c r="C265" s="91"/>
      <c r="D265" s="91"/>
      <c r="E265" s="104"/>
      <c r="F265" s="91"/>
      <c r="G265" s="105"/>
      <c r="H265" s="106"/>
      <c r="I265" s="93"/>
      <c r="J265" s="107"/>
      <c r="K265" s="108"/>
      <c r="L265" s="107"/>
      <c r="M265" s="107"/>
    </row>
  </sheetData>
  <mergeCells count="20">
    <mergeCell ref="M12:M13"/>
    <mergeCell ref="A250:B250"/>
    <mergeCell ref="H250:M250"/>
    <mergeCell ref="I251:L251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5" right="0.23" top="0.15748031496062992" bottom="0" header="0.11811023622047245" footer="0"/>
  <pageSetup paperSize="345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 2024</vt:lpstr>
      <vt:lpstr>'NOMINA FIJA 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2024-11-06T17:18:44Z</dcterms:created>
  <dcterms:modified xsi:type="dcterms:W3CDTF">2024-11-06T17:21:15Z</dcterms:modified>
</cp:coreProperties>
</file>