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AGOSTO 2024/"/>
    </mc:Choice>
  </mc:AlternateContent>
  <xr:revisionPtr revIDLastSave="0" documentId="8_{40D78512-BEBD-4FB5-8231-400E788A2A2E}" xr6:coauthVersionLast="47" xr6:coauthVersionMax="47" xr10:uidLastSave="{00000000-0000-0000-0000-000000000000}"/>
  <bookViews>
    <workbookView xWindow="-120" yWindow="-120" windowWidth="29040" windowHeight="15720" xr2:uid="{38017245-2EFE-4164-A360-9C0CBF07DE54}"/>
  </bookViews>
  <sheets>
    <sheet name="NOMI EMPLEADO TEMPO AGOSTO 2024" sheetId="1" r:id="rId1"/>
  </sheets>
  <definedNames>
    <definedName name="_xlnm._FilterDatabase" localSheetId="0" hidden="1">'NOMI EMPLEADO TEMPO AGOSTO 2024'!$A$11:$O$20</definedName>
    <definedName name="_xlnm.Print_Area" localSheetId="0">'NOMI EMPLEADO TEMPO AGOSTO 2024'!$A$1:$O$160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M137" i="1"/>
  <c r="L137" i="1"/>
  <c r="K137" i="1"/>
  <c r="J137" i="1"/>
  <c r="I137" i="1"/>
  <c r="G137" i="1"/>
  <c r="O136" i="1"/>
  <c r="N136" i="1"/>
  <c r="N135" i="1"/>
  <c r="O135" i="1" s="1"/>
  <c r="O134" i="1"/>
  <c r="N134" i="1"/>
  <c r="N133" i="1"/>
  <c r="O133" i="1" s="1"/>
  <c r="O132" i="1"/>
  <c r="N132" i="1"/>
  <c r="N130" i="1"/>
  <c r="O130" i="1" s="1"/>
  <c r="O129" i="1"/>
  <c r="N129" i="1"/>
  <c r="N128" i="1"/>
  <c r="O128" i="1" s="1"/>
  <c r="O127" i="1"/>
  <c r="N127" i="1"/>
  <c r="N126" i="1"/>
  <c r="O126" i="1" s="1"/>
  <c r="O125" i="1"/>
  <c r="N125" i="1"/>
  <c r="N124" i="1"/>
  <c r="O124" i="1" s="1"/>
  <c r="O123" i="1"/>
  <c r="N123" i="1"/>
  <c r="N122" i="1"/>
  <c r="O122" i="1" s="1"/>
  <c r="O121" i="1"/>
  <c r="N121" i="1"/>
  <c r="N120" i="1"/>
  <c r="O120" i="1" s="1"/>
  <c r="O119" i="1"/>
  <c r="N119" i="1"/>
  <c r="N118" i="1"/>
  <c r="O118" i="1" s="1"/>
  <c r="O117" i="1"/>
  <c r="N117" i="1"/>
  <c r="N116" i="1"/>
  <c r="O116" i="1" s="1"/>
  <c r="O115" i="1"/>
  <c r="N115" i="1"/>
  <c r="N114" i="1"/>
  <c r="O114" i="1" s="1"/>
  <c r="O113" i="1"/>
  <c r="N113" i="1"/>
  <c r="N112" i="1"/>
  <c r="O112" i="1" s="1"/>
  <c r="O111" i="1"/>
  <c r="N111" i="1"/>
  <c r="N110" i="1"/>
  <c r="O110" i="1" s="1"/>
  <c r="O109" i="1"/>
  <c r="N109" i="1"/>
  <c r="N108" i="1"/>
  <c r="O108" i="1" s="1"/>
  <c r="O107" i="1"/>
  <c r="N107" i="1"/>
  <c r="N106" i="1"/>
  <c r="O106" i="1" s="1"/>
  <c r="O105" i="1"/>
  <c r="O137" i="1" s="1"/>
  <c r="N105" i="1"/>
  <c r="N137" i="1" s="1"/>
  <c r="M101" i="1"/>
  <c r="L101" i="1"/>
  <c r="K101" i="1"/>
  <c r="J101" i="1"/>
  <c r="I101" i="1"/>
  <c r="H101" i="1"/>
  <c r="G101" i="1"/>
  <c r="N100" i="1"/>
  <c r="N101" i="1" s="1"/>
  <c r="M97" i="1"/>
  <c r="L97" i="1"/>
  <c r="K97" i="1"/>
  <c r="J97" i="1"/>
  <c r="I97" i="1"/>
  <c r="H97" i="1"/>
  <c r="G97" i="1"/>
  <c r="N96" i="1"/>
  <c r="O96" i="1" s="1"/>
  <c r="O95" i="1"/>
  <c r="N95" i="1"/>
  <c r="N94" i="1"/>
  <c r="O94" i="1" s="1"/>
  <c r="O93" i="1"/>
  <c r="N93" i="1"/>
  <c r="N92" i="1"/>
  <c r="O92" i="1" s="1"/>
  <c r="O91" i="1"/>
  <c r="O97" i="1" s="1"/>
  <c r="N91" i="1"/>
  <c r="N97" i="1" s="1"/>
  <c r="N89" i="1"/>
  <c r="M89" i="1"/>
  <c r="L89" i="1"/>
  <c r="K89" i="1"/>
  <c r="J89" i="1"/>
  <c r="I89" i="1"/>
  <c r="H89" i="1"/>
  <c r="G89" i="1"/>
  <c r="O88" i="1"/>
  <c r="O89" i="1" s="1"/>
  <c r="M81" i="1"/>
  <c r="L81" i="1"/>
  <c r="K81" i="1"/>
  <c r="J81" i="1"/>
  <c r="I81" i="1"/>
  <c r="H81" i="1"/>
  <c r="G81" i="1"/>
  <c r="N80" i="1"/>
  <c r="O80" i="1" s="1"/>
  <c r="N79" i="1"/>
  <c r="O79" i="1" s="1"/>
  <c r="O81" i="1" s="1"/>
  <c r="M76" i="1"/>
  <c r="L76" i="1"/>
  <c r="K76" i="1"/>
  <c r="J76" i="1"/>
  <c r="I76" i="1"/>
  <c r="H76" i="1"/>
  <c r="G76" i="1"/>
  <c r="N75" i="1"/>
  <c r="N76" i="1" s="1"/>
  <c r="M72" i="1"/>
  <c r="L72" i="1"/>
  <c r="K72" i="1"/>
  <c r="J72" i="1"/>
  <c r="I72" i="1"/>
  <c r="H72" i="1"/>
  <c r="G72" i="1"/>
  <c r="N71" i="1"/>
  <c r="O71" i="1" s="1"/>
  <c r="N70" i="1"/>
  <c r="O70" i="1" s="1"/>
  <c r="N69" i="1"/>
  <c r="O69" i="1" s="1"/>
  <c r="N68" i="1"/>
  <c r="O68" i="1" s="1"/>
  <c r="M65" i="1"/>
  <c r="L65" i="1"/>
  <c r="K65" i="1"/>
  <c r="J65" i="1"/>
  <c r="I65" i="1"/>
  <c r="H65" i="1"/>
  <c r="G65" i="1"/>
  <c r="N64" i="1"/>
  <c r="O64" i="1" s="1"/>
  <c r="O63" i="1"/>
  <c r="N63" i="1"/>
  <c r="N62" i="1"/>
  <c r="O62" i="1" s="1"/>
  <c r="O61" i="1"/>
  <c r="N61" i="1"/>
  <c r="N60" i="1"/>
  <c r="O60" i="1" s="1"/>
  <c r="O59" i="1"/>
  <c r="N59" i="1"/>
  <c r="N58" i="1"/>
  <c r="N65" i="1" s="1"/>
  <c r="M55" i="1"/>
  <c r="L55" i="1"/>
  <c r="K55" i="1"/>
  <c r="J55" i="1"/>
  <c r="I55" i="1"/>
  <c r="H55" i="1"/>
  <c r="G55" i="1"/>
  <c r="O54" i="1"/>
  <c r="N53" i="1"/>
  <c r="N55" i="1" s="1"/>
  <c r="O50" i="1"/>
  <c r="M50" i="1"/>
  <c r="L50" i="1"/>
  <c r="K50" i="1"/>
  <c r="J50" i="1"/>
  <c r="I50" i="1"/>
  <c r="H50" i="1"/>
  <c r="G50" i="1"/>
  <c r="O49" i="1"/>
  <c r="N49" i="1"/>
  <c r="N50" i="1" s="1"/>
  <c r="O48" i="1"/>
  <c r="M44" i="1"/>
  <c r="L44" i="1"/>
  <c r="K44" i="1"/>
  <c r="J44" i="1"/>
  <c r="I44" i="1"/>
  <c r="H44" i="1"/>
  <c r="G44" i="1"/>
  <c r="N43" i="1"/>
  <c r="N44" i="1" s="1"/>
  <c r="N40" i="1"/>
  <c r="M40" i="1"/>
  <c r="L40" i="1"/>
  <c r="K40" i="1"/>
  <c r="J40" i="1"/>
  <c r="I40" i="1"/>
  <c r="H40" i="1"/>
  <c r="G40" i="1"/>
  <c r="O39" i="1"/>
  <c r="O40" i="1" s="1"/>
  <c r="N39" i="1"/>
  <c r="M36" i="1"/>
  <c r="L36" i="1"/>
  <c r="K36" i="1"/>
  <c r="J36" i="1"/>
  <c r="I36" i="1"/>
  <c r="H36" i="1"/>
  <c r="G36" i="1"/>
  <c r="N35" i="1"/>
  <c r="O35" i="1" s="1"/>
  <c r="O34" i="1"/>
  <c r="O36" i="1" s="1"/>
  <c r="N34" i="1"/>
  <c r="N36" i="1" s="1"/>
  <c r="N31" i="1"/>
  <c r="M31" i="1"/>
  <c r="L31" i="1"/>
  <c r="K31" i="1"/>
  <c r="J31" i="1"/>
  <c r="I31" i="1"/>
  <c r="H31" i="1"/>
  <c r="G31" i="1"/>
  <c r="O30" i="1"/>
  <c r="N29" i="1"/>
  <c r="O29" i="1" s="1"/>
  <c r="O31" i="1" s="1"/>
  <c r="M26" i="1"/>
  <c r="L26" i="1"/>
  <c r="K26" i="1"/>
  <c r="J26" i="1"/>
  <c r="I26" i="1"/>
  <c r="G26" i="1"/>
  <c r="N25" i="1"/>
  <c r="O25" i="1" s="1"/>
  <c r="N24" i="1"/>
  <c r="O24" i="1" s="1"/>
  <c r="N20" i="1"/>
  <c r="M20" i="1"/>
  <c r="L20" i="1"/>
  <c r="K20" i="1"/>
  <c r="J20" i="1"/>
  <c r="I20" i="1"/>
  <c r="H20" i="1"/>
  <c r="G20" i="1"/>
  <c r="O19" i="1"/>
  <c r="O20" i="1" s="1"/>
  <c r="N19" i="1"/>
  <c r="M16" i="1"/>
  <c r="M139" i="1" s="1"/>
  <c r="L16" i="1"/>
  <c r="L139" i="1" s="1"/>
  <c r="K16" i="1"/>
  <c r="K139" i="1" s="1"/>
  <c r="J16" i="1"/>
  <c r="J139" i="1" s="1"/>
  <c r="I16" i="1"/>
  <c r="I139" i="1" s="1"/>
  <c r="G16" i="1"/>
  <c r="G139" i="1" s="1"/>
  <c r="N15" i="1"/>
  <c r="N16" i="1" s="1"/>
  <c r="O14" i="1"/>
  <c r="O72" i="1" l="1"/>
  <c r="O26" i="1"/>
  <c r="N26" i="1"/>
  <c r="N139" i="1" s="1"/>
  <c r="O15" i="1"/>
  <c r="O16" i="1" s="1"/>
  <c r="O139" i="1" s="1"/>
  <c r="O53" i="1"/>
  <c r="O55" i="1" s="1"/>
  <c r="O58" i="1"/>
  <c r="O65" i="1" s="1"/>
  <c r="O75" i="1"/>
  <c r="O76" i="1" s="1"/>
  <c r="O43" i="1"/>
  <c r="O44" i="1" s="1"/>
  <c r="N72" i="1"/>
  <c r="N81" i="1"/>
  <c r="O100" i="1"/>
  <c r="O101" i="1" s="1"/>
</calcChain>
</file>

<file path=xl/sharedStrings.xml><?xml version="1.0" encoding="utf-8"?>
<sst xmlns="http://schemas.openxmlformats.org/spreadsheetml/2006/main" count="348" uniqueCount="166">
  <si>
    <t xml:space="preserve">OFICINA NACIONAL DE EVALUACIÓN SÍSMICA Y VULNERABILIDAD DE INFRAESTRUCTURA Y EDIFICACIONES </t>
  </si>
  <si>
    <t>RNC 430-00787-2</t>
  </si>
  <si>
    <t>REPORTE DE NÓMINA</t>
  </si>
  <si>
    <t>CONCEPTO PAGO SUELDO 000018 - EMPLEADOS TEMPORALES CORRESPONDIENTE AL MES DE AGOSTO 2024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</si>
  <si>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</si>
  <si>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</si>
  <si>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</si>
  <si>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FUNCION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</si>
  <si>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</si>
  <si>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</si>
  <si>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</si>
  <si>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</si>
  <si>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</si>
  <si>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</si>
  <si>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</si>
  <si>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</si>
  <si>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</si>
  <si>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</si>
  <si>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</si>
  <si>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</si>
  <si>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</si>
  <si>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OFICINA NACIONAL DE EVALUACION SISMICA Y VULNERABILIDAD DE INFRAESTRUCTURA Y EDIFICACIONES </t>
  </si>
  <si>
    <t xml:space="preserve">NANCY YOCASTA SANTANA SANCHEZ 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</si>
  <si>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</si>
  <si>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</si>
  <si>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</si>
  <si>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</si>
  <si>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</si>
  <si>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</si>
  <si>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</si>
  <si>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 xml:space="preserve">DEPARTAMENTO DE GESTION DE RIESGO-ONESVIE </t>
  </si>
  <si>
    <t xml:space="preserve">ANA ARREDONDO EVE </t>
  </si>
  <si>
    <t xml:space="preserve">ENCARGADA DEL DEPARTAMENTO GESTION DE RIESGOS </t>
  </si>
  <si>
    <t>DEPARTAMENTO JURIDICO</t>
  </si>
  <si>
    <t>VANESSA VICTORIA GARCÍA TAVERAS</t>
  </si>
  <si>
    <t xml:space="preserve">ENCARGADA DEL DEPARTAMENTO JURIDICO </t>
  </si>
  <si>
    <t>JOEL  ELIAS FELIZ LEDESMA</t>
  </si>
  <si>
    <t>ASESOR LEGAL</t>
  </si>
  <si>
    <t>TEMPORAL</t>
  </si>
  <si>
    <t xml:space="preserve">MARIA MAGDALENA HERNANDEZ HERNANDEZ   </t>
  </si>
  <si>
    <t>ANALISTA LEGAL</t>
  </si>
  <si>
    <t>DEPARTAMENTO ADMINISTRATIVO FINANCIERO</t>
  </si>
  <si>
    <t>ANDRES HERNANDEZ REINOSO</t>
  </si>
  <si>
    <t>ENCARGADO DIVISION DE PRESUPUESTO</t>
  </si>
  <si>
    <t>YOSELYN CUEVAS FELIZ</t>
  </si>
  <si>
    <t>CONTADORA</t>
  </si>
  <si>
    <t>DIVISIÓN DE REGISTRO Y CONTROL DE NÓMINA</t>
  </si>
  <si>
    <t>YUDY BERKYS DE LOS SANTOS SANTOS</t>
  </si>
  <si>
    <t>ENCARGADA DIVISION REGISTRO Y CONTROL DE NÓMINA</t>
  </si>
  <si>
    <t xml:space="preserve">ALENNY TEJEDA MONTERO </t>
  </si>
  <si>
    <t>TECNICO DE NÓMINA</t>
  </si>
  <si>
    <t>DIVISIÓN DE RECLUTAMIENTO, SELECCIÓN Y CAPACITACIÓN DE PERSONAL</t>
  </si>
  <si>
    <t>LEIDY MARGARET DE LA CRUZ PÉREZ</t>
  </si>
  <si>
    <t>ENCARGADA DIVISION RECLUTAMIENTO, SELECCIÓN Y CAPACITACIÓN DE PERSONAL</t>
  </si>
  <si>
    <t xml:space="preserve">DIVICIÓN DE COOPERACIÓN INTERNACIONAL </t>
  </si>
  <si>
    <t xml:space="preserve">ROSA MARGARITA GONZALEZ ENCARNACION </t>
  </si>
  <si>
    <t xml:space="preserve">ENCARGADA DIVISION COOPERACIÓN INTERNACIONAL </t>
  </si>
  <si>
    <t>DEPARTAMENTO DE COMUNICACIONES</t>
  </si>
  <si>
    <t xml:space="preserve">MARINA ALTAGRACIA LORENZO VASQUEZ </t>
  </si>
  <si>
    <t xml:space="preserve">ENCARGADA DEPARTAMENTO DE COMUNICACIÓN </t>
  </si>
  <si>
    <t xml:space="preserve">JUANA MARISELA LAFRANCO RIVAS </t>
  </si>
  <si>
    <t>PERIODISTA</t>
  </si>
  <si>
    <t>DEPARTAMENTO DE TECNOLOGIA DE INFORMACIÓN DE COMUNICACIÓN</t>
  </si>
  <si>
    <t>DINO CESAR RODRIGUEZ</t>
  </si>
  <si>
    <t>ENCARGADO DEPTO. DE TECNOLOGIA DE INFORMACIÓN DE COMUNICACIÓN (TIC)</t>
  </si>
  <si>
    <t>MARCOS MATEO TIBURCIO</t>
  </si>
  <si>
    <t>TECNICO DE PROGRAMACION</t>
  </si>
  <si>
    <t xml:space="preserve">DIRECCION CIENTIFICO SISMO-RESISTENTE </t>
  </si>
  <si>
    <t xml:space="preserve">DAVID ESTEBAN MEDRANO AGUILO </t>
  </si>
  <si>
    <t>ESPECIALISTA EN ENSAYO DE LABORATORIO Y LEVANTAMIENTO ESTRUCTURAL</t>
  </si>
  <si>
    <t xml:space="preserve">JULIO CESAR REFAEL CHECO GOMEZ </t>
  </si>
  <si>
    <t>DIOGEONES LOPEZ CUSTODIA</t>
  </si>
  <si>
    <t>ESPECIALISTA EN INTRUMENTACION Y MONITOREO</t>
  </si>
  <si>
    <t>NORBERTO JOSE ROJAS MERCEDES</t>
  </si>
  <si>
    <t>JOSE ENRIQUE FORTUNA QUIÑONEZ</t>
  </si>
  <si>
    <t>LEONARDO ALBERTO POCKELS DIAZ</t>
  </si>
  <si>
    <t>FLOR MARIA LIMA RODRIGUEZ</t>
  </si>
  <si>
    <t>DEPARTAMENTO DE INGENIERIA SISMO-RESISTENCIA</t>
  </si>
  <si>
    <t>MARCOS EDUARDO PANIAGUA YOST</t>
  </si>
  <si>
    <t xml:space="preserve">ENCARGADO DE DEPARTAMENTODE INGENIERIA SISMO-RESISTENCIA </t>
  </si>
  <si>
    <t>REMY LUCIANO BRETON</t>
  </si>
  <si>
    <t>INGENIERO CIVIL II</t>
  </si>
  <si>
    <t xml:space="preserve">DIOSMARLYN GORIS PAULINO </t>
  </si>
  <si>
    <t xml:space="preserve">INGENIERO CIVIL </t>
  </si>
  <si>
    <t xml:space="preserve">LUISA GABRIELA GONZALEZ LUNA </t>
  </si>
  <si>
    <t xml:space="preserve">F </t>
  </si>
  <si>
    <t>DIRECCION REGIONAL</t>
  </si>
  <si>
    <t>FANNY MARIEL RAMOS GOMEZ</t>
  </si>
  <si>
    <t>DIRECTORA REGIONAL</t>
  </si>
  <si>
    <t>DEPARTAMENTO  DE RECOPILACION  E INFORMACIÓN  GEOESPACIAL</t>
  </si>
  <si>
    <t>JOVANNY DE AZA TAVERAS</t>
  </si>
  <si>
    <t>ANALISTA GEOMATICO</t>
  </si>
  <si>
    <t xml:space="preserve">MIGUEL DE JESUS DIAZ PAREDES </t>
  </si>
  <si>
    <t>ARQUITECTO (A)</t>
  </si>
  <si>
    <t>DEPARTAMENTO DE GEOTECNIA</t>
  </si>
  <si>
    <t>MARIA ELAINE GALVAN ADAMES</t>
  </si>
  <si>
    <t>ENC. DEL DEPARTAMENTO DE GEOTECNIA</t>
  </si>
  <si>
    <t xml:space="preserve">DEPARTAMENTO DE INSTRUMENTACION Y MONITOREO </t>
  </si>
  <si>
    <t xml:space="preserve">NITIDA ISMELKA SANCHEZ MARTINEZ </t>
  </si>
  <si>
    <t>ENCARGADA DEL DEPARTAMENTO DE INSTRUMENTACIÓN Y MONITOREO</t>
  </si>
  <si>
    <t>DEPARTAMENTO DE EVALUACION Y DISEÑO ARQUITECTONICO</t>
  </si>
  <si>
    <t>OSCAR REYES SUERO</t>
  </si>
  <si>
    <t>ARQUITECTO(A) I</t>
  </si>
  <si>
    <t>ARISMILY MASSIEL RODRIGUEZ REGALADO</t>
  </si>
  <si>
    <t xml:space="preserve">ARQUITECTO(A) </t>
  </si>
  <si>
    <t>WALKER HENVER FONTANA PERREAUX</t>
  </si>
  <si>
    <t xml:space="preserve">FRANCIS ALEXANDER RODRIGUEZ REGALADO 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</si>
  <si>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</si>
  <si>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</si>
  <si>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</si>
  <si>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</si>
  <si>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</si>
  <si>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>URI ROLANDO RODRIGUEZ ALBA</t>
  </si>
  <si>
    <t>INGENIERO CIVIL I</t>
  </si>
  <si>
    <t>DEPARTAMENTO DELEGACIONES REGIONALES</t>
  </si>
  <si>
    <t xml:space="preserve">MIGUEL LOPEZ CUEVAS </t>
  </si>
  <si>
    <t>ENC. DELEGACION REGIONAL SUR</t>
  </si>
  <si>
    <t>CANDIDO ERNESTO POLANCO GRANT</t>
  </si>
  <si>
    <t>INGENIERO ESTRUCTURAL</t>
  </si>
  <si>
    <t>DELKA ELIANA ESPINAL DE LEON</t>
  </si>
  <si>
    <t>INGENIERA ESTRUCTURAL</t>
  </si>
  <si>
    <t>ANGEL MERCEDES CONCEPCIÓN</t>
  </si>
  <si>
    <t>INGENIERA CIVIL</t>
  </si>
  <si>
    <t>ORIBER JOSE GOMEZ LOPEZ</t>
  </si>
  <si>
    <t>SAMUEL ANTONIO JIMENEZ PICHARDO</t>
  </si>
  <si>
    <t>ARQUITECTO I</t>
  </si>
  <si>
    <t>CARMEN DIONNIS MARTINEZ CASTILLO</t>
  </si>
  <si>
    <t>ARQUITECTO(A) II</t>
  </si>
  <si>
    <t>KATHERIN SORI VALENZUELA</t>
  </si>
  <si>
    <t>RAISA ALEXANDRA MARTINEZ SANTANA</t>
  </si>
  <si>
    <t>SANTOS D' OLEO MORILLO</t>
  </si>
  <si>
    <t>MARIAN JOSELYN VARGAS HERNANDEZ</t>
  </si>
  <si>
    <t>IVAN RADHAMES ASENCIO FADUL</t>
  </si>
  <si>
    <t xml:space="preserve">CLARISSA ALTAGRACIA CAPELLAN ORTEGA </t>
  </si>
  <si>
    <t xml:space="preserve">ELVIN ANTONIO DUVAL SOLER </t>
  </si>
  <si>
    <t xml:space="preserve">JHONNY GREGORIO OLIVERO GARCIA </t>
  </si>
  <si>
    <t xml:space="preserve">CARLOS ANTONIO ALCALA FRANCISCO </t>
  </si>
  <si>
    <t xml:space="preserve">JENIFFER MILAGROS SUAREZ ALMONTE </t>
  </si>
  <si>
    <t xml:space="preserve">ROBERT MICHAEL GOMEZ HERNANDEZ </t>
  </si>
  <si>
    <t xml:space="preserve">DESCARTES BATISTA FELIZ </t>
  </si>
  <si>
    <t xml:space="preserve">EDGAR ARIEL FELIZ JIMENEZ </t>
  </si>
  <si>
    <t xml:space="preserve">ANIELKA LOPEZ INFANTE </t>
  </si>
  <si>
    <t xml:space="preserve">MALTVIA ABIGAIL MERCEDES ADAMES </t>
  </si>
  <si>
    <t>DANIEL PEREZ VALDEZ</t>
  </si>
  <si>
    <t>INGENIERO CIVIL</t>
  </si>
  <si>
    <t xml:space="preserve">KEILAN FRANCISCO DURAN </t>
  </si>
  <si>
    <t>ELIEZER BONILLA POLANCO</t>
  </si>
  <si>
    <t xml:space="preserve">MANUELA DEL CARMEN POLANCO RICARDO </t>
  </si>
  <si>
    <t>JOSE ALFONSO HO MARTINEZ</t>
  </si>
  <si>
    <t xml:space="preserve">EURIPIDES ANTONIO DE JESUS LOPEZ </t>
  </si>
  <si>
    <t>DIBUJANTE</t>
  </si>
  <si>
    <t>JAIME TOMAS MARTINEZ RODRIGUEZ</t>
  </si>
  <si>
    <t>SOPORTE TECNICO INFORMATICO</t>
  </si>
  <si>
    <t>RONALD CID MARTE</t>
  </si>
  <si>
    <t xml:space="preserve">TECNICO MANEJO DE DRONES </t>
  </si>
  <si>
    <t xml:space="preserve">ERIEL EZEQUIEL REYES SAVIÑON </t>
  </si>
  <si>
    <t xml:space="preserve">NESTOR DAVID ALCALA OJEDA </t>
  </si>
  <si>
    <t xml:space="preserve">TECNICO DE INSTRUMENTACIÓN  DE ESTRUCTURA </t>
  </si>
  <si>
    <t>Total por Programación:</t>
  </si>
  <si>
    <t xml:space="preserve">                              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</si>
  <si>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</si>
  <si>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</si>
  <si>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</si>
  <si>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</si>
  <si>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 Int. Departamento de 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</si>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</sst>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2" fontId="5" fillId="2" borderId="0" xfId="0" applyNumberFormat="1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horizontal="right" wrapText="1"/>
    </xf>
    <xf numFmtId="164" fontId="7" fillId="0" borderId="1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right"/>
    </xf>
    <xf numFmtId="164" fontId="7" fillId="0" borderId="1" xfId="1" applyFont="1" applyFill="1" applyBorder="1"/>
    <xf numFmtId="2" fontId="7" fillId="0" borderId="1" xfId="1" applyNumberFormat="1" applyFont="1" applyBorder="1"/>
    <xf numFmtId="0" fontId="6" fillId="0" borderId="1" xfId="0" applyFont="1" applyBorder="1" applyAlignment="1">
      <alignment horizontal="right" vertical="center" wrapText="1"/>
    </xf>
    <xf numFmtId="2" fontId="6" fillId="0" borderId="1" xfId="1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164" fontId="6" fillId="0" borderId="1" xfId="1" applyFont="1" applyFill="1" applyBorder="1" applyAlignment="1">
      <alignment horizontal="left"/>
    </xf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165" fontId="7" fillId="0" borderId="1" xfId="0" applyNumberFormat="1" applyFont="1" applyBorder="1" applyAlignment="1">
      <alignment wrapText="1"/>
    </xf>
    <xf numFmtId="2" fontId="7" fillId="0" borderId="1" xfId="1" applyNumberFormat="1" applyFont="1" applyBorder="1" applyAlignment="1">
      <alignment horizontal="right"/>
    </xf>
    <xf numFmtId="164" fontId="7" fillId="0" borderId="1" xfId="1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165" fontId="7" fillId="5" borderId="1" xfId="0" applyNumberFormat="1" applyFont="1" applyFill="1" applyBorder="1" applyAlignment="1">
      <alignment horizontal="right"/>
    </xf>
    <xf numFmtId="164" fontId="6" fillId="0" borderId="1" xfId="1" applyFont="1" applyFill="1" applyBorder="1"/>
    <xf numFmtId="0" fontId="8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164" fontId="7" fillId="0" borderId="1" xfId="1" applyFont="1" applyBorder="1" applyAlignment="1">
      <alignment horizontal="left"/>
    </xf>
    <xf numFmtId="164" fontId="1" fillId="0" borderId="1" xfId="1" applyBorder="1"/>
    <xf numFmtId="165" fontId="7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164" fontId="7" fillId="0" borderId="1" xfId="1" applyFont="1" applyBorder="1" applyAlignment="1"/>
    <xf numFmtId="4" fontId="7" fillId="0" borderId="1" xfId="1" applyNumberFormat="1" applyFont="1" applyBorder="1"/>
    <xf numFmtId="164" fontId="6" fillId="0" borderId="1" xfId="0" applyNumberFormat="1" applyFont="1" applyBorder="1"/>
    <xf numFmtId="0" fontId="6" fillId="5" borderId="1" xfId="0" applyFont="1" applyFill="1" applyBorder="1"/>
    <xf numFmtId="2" fontId="6" fillId="0" borderId="1" xfId="1" applyNumberFormat="1" applyFont="1" applyBorder="1"/>
    <xf numFmtId="164" fontId="6" fillId="0" borderId="1" xfId="1" applyFont="1" applyBorder="1" applyAlignment="1"/>
    <xf numFmtId="4" fontId="6" fillId="0" borderId="1" xfId="1" applyNumberFormat="1" applyFont="1" applyBorder="1"/>
    <xf numFmtId="0" fontId="8" fillId="5" borderId="1" xfId="0" applyFont="1" applyFill="1" applyBorder="1"/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164" fontId="6" fillId="0" borderId="1" xfId="1" applyFont="1" applyFill="1" applyBorder="1" applyAlignment="1"/>
    <xf numFmtId="0" fontId="7" fillId="0" borderId="1" xfId="0" applyFont="1" applyBorder="1" applyAlignment="1">
      <alignment horizontal="left" wrapText="1"/>
    </xf>
    <xf numFmtId="164" fontId="7" fillId="0" borderId="1" xfId="1" applyFont="1" applyFill="1" applyBorder="1" applyAlignment="1"/>
    <xf numFmtId="164" fontId="1" fillId="0" borderId="1" xfId="1" applyFill="1" applyBorder="1"/>
    <xf numFmtId="164" fontId="1" fillId="0" borderId="1" xfId="1" applyFill="1" applyBorder="1" applyAlignment="1">
      <alignment horizontal="right"/>
    </xf>
    <xf numFmtId="164" fontId="1" fillId="0" borderId="1" xfId="1" applyFill="1" applyBorder="1" applyAlignment="1"/>
    <xf numFmtId="165" fontId="8" fillId="0" borderId="1" xfId="0" applyNumberFormat="1" applyFont="1" applyBorder="1" applyAlignment="1">
      <alignment horizontal="right"/>
    </xf>
    <xf numFmtId="0" fontId="6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right" wrapText="1"/>
    </xf>
    <xf numFmtId="165" fontId="8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4" fontId="8" fillId="5" borderId="1" xfId="0" applyNumberFormat="1" applyFont="1" applyFill="1" applyBorder="1" applyAlignment="1">
      <alignment horizontal="right"/>
    </xf>
    <xf numFmtId="14" fontId="8" fillId="0" borderId="1" xfId="0" applyNumberFormat="1" applyFont="1" applyBorder="1" applyAlignment="1">
      <alignment horizontal="right" wrapText="1"/>
    </xf>
    <xf numFmtId="43" fontId="0" fillId="0" borderId="1" xfId="0" applyNumberFormat="1" applyBorder="1" applyAlignment="1">
      <alignment horizontal="center"/>
    </xf>
    <xf numFmtId="4" fontId="7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wrapText="1"/>
    </xf>
    <xf numFmtId="43" fontId="6" fillId="4" borderId="1" xfId="0" applyNumberFormat="1" applyFont="1" applyFill="1" applyBorder="1" applyAlignment="1">
      <alignment wrapText="1"/>
    </xf>
    <xf numFmtId="2" fontId="6" fillId="4" borderId="1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4" fontId="0" fillId="2" borderId="0" xfId="0" applyNumberFormat="1" applyFill="1"/>
    <xf numFmtId="0" fontId="7" fillId="2" borderId="0" xfId="0" applyFont="1" applyFill="1"/>
    <xf numFmtId="164" fontId="6" fillId="6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/>
    </xf>
    <xf numFmtId="164" fontId="6" fillId="7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" fontId="6" fillId="7" borderId="0" xfId="0" applyNumberFormat="1" applyFont="1" applyFill="1"/>
    <xf numFmtId="4" fontId="6" fillId="7" borderId="0" xfId="0" applyNumberFormat="1" applyFont="1" applyFill="1" applyAlignment="1">
      <alignment horizontal="right"/>
    </xf>
    <xf numFmtId="0" fontId="7" fillId="7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164" fontId="7" fillId="2" borderId="0" xfId="1" applyFont="1" applyFill="1" applyBorder="1"/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0" borderId="0" xfId="0" applyFont="1" applyAlignment="1">
      <alignment horizontal="center"/>
    </xf>
    <xf numFmtId="164" fontId="7" fillId="2" borderId="0" xfId="1" applyFont="1" applyFill="1"/>
    <xf numFmtId="2" fontId="7" fillId="2" borderId="0" xfId="1" applyNumberFormat="1" applyFont="1" applyFill="1"/>
    <xf numFmtId="0" fontId="6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0" borderId="0" xfId="0" applyFont="1"/>
    <xf numFmtId="2" fontId="1" fillId="2" borderId="0" xfId="1" applyNumberFormat="1" applyFill="1"/>
    <xf numFmtId="164" fontId="1" fillId="2" borderId="0" xfId="1" applyFill="1"/>
    <xf numFmtId="0" fontId="10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3590925</xdr:colOff>
      <xdr:row>0</xdr:row>
      <xdr:rowOff>142874</xdr:rowOff>
    </xdr:from>
    <xdr:to>
      <xdr:col>4</xdr:col>
      <xdr:colOff>190500</xdr:colOff>
      <xdr:row>4</xdr:row>
      <xdr:rowOff>66674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5D55F618-A6A6-4748-B972-FF8A9570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42874"/>
          <a:ext cx="173355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2000250</xdr:colOff>
      <xdr:row>0</xdr:row>
      <xdr:rowOff>76200</xdr:rowOff>
    </xdr:from>
    <xdr:to>
      <xdr:col>2</xdr:col>
      <xdr:colOff>3829050</xdr:colOff>
      <xdr:row>4</xdr:row>
      <xdr:rowOff>38100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0E84435-9D14-4958-B675-63FF2378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76200"/>
          <a:ext cx="1828800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1600200</xdr:colOff>
      <xdr:row>149</xdr:row>
      <xdr:rowOff>180975</xdr:rowOff>
    </xdr:from>
    <xdr:to>
      <xdr:col>2</xdr:col>
      <xdr:colOff>3067050</xdr:colOff>
      <xdr:row>157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3EDE0A-4BFF-4EC6-B994-8B81AB71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734425" y="33318450"/>
          <a:ext cx="1466850" cy="148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149</xdr:row>
      <xdr:rowOff>180975</xdr:rowOff>
    </xdr:from>
    <xdr:to>
      <xdr:col>5</xdr:col>
      <xdr:colOff>247650</xdr:colOff>
      <xdr:row>157</xdr:row>
      <xdr:rowOff>9526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D2369F-BA14-4C0D-95D7-65D8CB25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11906250" y="33318450"/>
          <a:ext cx="1476375" cy="148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902F-6B4B-4B08-A7C0-3315B3F2EAD0}">
  <dimension ref="A1:S160"/>
  <sheetViews>
    <sheetView tabSelected="1" topLeftCell="A63" zoomScaleNormal="100" zoomScaleSheetLayoutView="70" workbookViewId="0">
      <selection activeCell="A7" sqref="A7:O7"/>
    </sheetView>
  </sheetViews>
  <sheetFormatPr baseColWidth="10" defaultRowHeight="15" x14ac:dyDescent="0.25"/>
  <cols>
    <col min="1" max="1" width="93.85546875" customWidth="1"/>
    <col min="2" max="2" width="13.140625" customWidth="1"/>
    <col min="3" max="3" width="62.85546875" customWidth="1"/>
    <col min="4" max="4" width="14.140625" style="109" customWidth="1"/>
    <col min="5" max="5" width="13" style="109" customWidth="1"/>
    <col min="6" max="6" width="13.28515625" style="109" customWidth="1"/>
    <col min="7" max="7" width="13.140625" customWidth="1"/>
    <col min="9" max="9" width="14.7109375" customWidth="1"/>
    <col min="13" max="13" width="11.85546875" bestFit="1" customWidth="1"/>
    <col min="14" max="14" width="11.42578125" customWidth="1"/>
    <col min="15" max="15" width="15.85546875" customWidth="1"/>
    <col min="19" max="19" width="31.5703125" customWidth="1"/>
  </cols>
  <sheetData>
    <row r="1" spans="1:15" x14ac:dyDescent="0.25">
      <c r="A1" s="1"/>
      <c r="B1" s="1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2"/>
      <c r="D2" s="3"/>
      <c r="E2" s="3"/>
      <c r="F2" s="3"/>
      <c r="G2" s="1"/>
      <c r="H2" s="4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</row>
    <row r="4" spans="1:15" ht="21.75" customHeight="1" x14ac:dyDescent="0.25">
      <c r="A4" s="5"/>
      <c r="B4" s="5"/>
      <c r="C4" s="6"/>
      <c r="D4" s="7"/>
      <c r="E4" s="7"/>
      <c r="F4" s="7"/>
      <c r="G4" s="5"/>
      <c r="H4" s="8"/>
      <c r="I4" s="5"/>
      <c r="J4" s="5"/>
      <c r="K4" s="5"/>
      <c r="L4" s="5"/>
      <c r="M4" s="5"/>
      <c r="N4" s="5"/>
      <c r="O4" s="5"/>
    </row>
    <row r="5" spans="1:15" ht="21" customHeight="1" x14ac:dyDescent="0.2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9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10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5">
      <c r="A10" s="11"/>
      <c r="B10" s="11"/>
      <c r="C10" s="12"/>
      <c r="D10" s="13"/>
      <c r="E10" s="13"/>
      <c r="F10" s="13"/>
      <c r="G10" s="14"/>
      <c r="H10" s="15"/>
      <c r="I10" s="11"/>
      <c r="J10" s="11"/>
      <c r="K10" s="11"/>
      <c r="L10" s="11"/>
      <c r="M10" s="11"/>
      <c r="N10" s="11"/>
      <c r="O10" s="11"/>
    </row>
    <row r="11" spans="1:15" x14ac:dyDescent="0.25">
      <c r="A11" s="16" t="s">
        <v>5</v>
      </c>
      <c r="B11" s="16" t="s">
        <v>6</v>
      </c>
      <c r="C11" s="17" t="s">
        <v>7</v>
      </c>
      <c r="D11" s="16" t="s">
        <v>8</v>
      </c>
      <c r="E11" s="16" t="s">
        <v>9</v>
      </c>
      <c r="F11" s="16" t="s">
        <v>10</v>
      </c>
      <c r="G11" s="18" t="s">
        <v>11</v>
      </c>
      <c r="H11" s="19" t="s">
        <v>12</v>
      </c>
      <c r="I11" s="20" t="s">
        <v>13</v>
      </c>
      <c r="J11" s="20" t="s">
        <v>14</v>
      </c>
      <c r="K11" s="20" t="s">
        <v>15</v>
      </c>
      <c r="L11" s="20" t="s">
        <v>16</v>
      </c>
      <c r="M11" s="20" t="s">
        <v>17</v>
      </c>
      <c r="N11" s="20" t="s">
        <v>18</v>
      </c>
      <c r="O11" s="20" t="s">
        <v>19</v>
      </c>
    </row>
    <row r="12" spans="1:15" x14ac:dyDescent="0.25">
      <c r="A12" s="16"/>
      <c r="B12" s="16"/>
      <c r="C12" s="17"/>
      <c r="D12" s="16"/>
      <c r="E12" s="16"/>
      <c r="F12" s="16"/>
      <c r="G12" s="18" t="s">
        <v>20</v>
      </c>
      <c r="H12" s="19"/>
      <c r="I12" s="20"/>
      <c r="J12" s="20"/>
      <c r="K12" s="20"/>
      <c r="L12" s="20"/>
      <c r="M12" s="20"/>
      <c r="N12" s="20"/>
      <c r="O12" s="20"/>
    </row>
    <row r="13" spans="1:15" ht="16.5" customHeight="1" x14ac:dyDescent="0.25">
      <c r="A13" s="21" t="s">
        <v>21</v>
      </c>
      <c r="B13" s="22"/>
      <c r="C13" s="23"/>
      <c r="D13" s="22"/>
      <c r="E13" s="22"/>
      <c r="F13" s="22"/>
      <c r="G13" s="24"/>
      <c r="H13" s="25"/>
      <c r="I13" s="24"/>
      <c r="J13" s="24"/>
      <c r="K13" s="24"/>
      <c r="L13" s="24"/>
      <c r="M13" s="24"/>
      <c r="N13" s="24"/>
      <c r="O13" s="24"/>
    </row>
    <row r="14" spans="1:15" ht="18" customHeight="1" x14ac:dyDescent="0.25">
      <c r="A14" s="26" t="s">
        <v>22</v>
      </c>
      <c r="B14" s="27" t="s">
        <v>23</v>
      </c>
      <c r="C14" s="28" t="s">
        <v>24</v>
      </c>
      <c r="D14" s="27" t="s">
        <v>25</v>
      </c>
      <c r="E14" s="29">
        <v>45474</v>
      </c>
      <c r="F14" s="29">
        <v>45658</v>
      </c>
      <c r="G14" s="30">
        <v>100000</v>
      </c>
      <c r="H14" s="31">
        <v>0</v>
      </c>
      <c r="I14" s="30">
        <v>100000</v>
      </c>
      <c r="J14" s="32">
        <v>2870</v>
      </c>
      <c r="K14" s="32">
        <v>12105.37</v>
      </c>
      <c r="L14" s="32">
        <v>3040</v>
      </c>
      <c r="M14" s="32">
        <v>25</v>
      </c>
      <c r="N14" s="32">
        <v>18040.37</v>
      </c>
      <c r="O14" s="32">
        <f>+I14-N14</f>
        <v>81959.63</v>
      </c>
    </row>
    <row r="15" spans="1:15" ht="18" customHeight="1" x14ac:dyDescent="0.25">
      <c r="A15" s="26" t="s">
        <v>26</v>
      </c>
      <c r="B15" s="27" t="s">
        <v>27</v>
      </c>
      <c r="C15" s="28" t="s">
        <v>28</v>
      </c>
      <c r="D15" s="27" t="s">
        <v>25</v>
      </c>
      <c r="E15" s="29">
        <v>45474</v>
      </c>
      <c r="F15" s="29">
        <v>45658</v>
      </c>
      <c r="G15" s="30">
        <v>30000</v>
      </c>
      <c r="H15" s="31">
        <v>0</v>
      </c>
      <c r="I15" s="30">
        <v>30000</v>
      </c>
      <c r="J15" s="32">
        <v>861</v>
      </c>
      <c r="K15" s="33">
        <v>0</v>
      </c>
      <c r="L15" s="32">
        <v>912</v>
      </c>
      <c r="M15" s="32">
        <v>25</v>
      </c>
      <c r="N15" s="32">
        <f>+J15+K15+L15+M15</f>
        <v>1798</v>
      </c>
      <c r="O15" s="32">
        <f>+I15-N15</f>
        <v>28202</v>
      </c>
    </row>
    <row r="16" spans="1:15" ht="16.5" customHeight="1" x14ac:dyDescent="0.25">
      <c r="A16" s="21" t="s">
        <v>29</v>
      </c>
      <c r="B16" s="22"/>
      <c r="C16" s="34">
        <v>2</v>
      </c>
      <c r="D16" s="22"/>
      <c r="E16" s="22"/>
      <c r="F16" s="22"/>
      <c r="G16" s="24">
        <f>SUM(G14:G15)</f>
        <v>130000</v>
      </c>
      <c r="H16" s="35">
        <v>0</v>
      </c>
      <c r="I16" s="24">
        <f>SUM(I14:I15)</f>
        <v>130000</v>
      </c>
      <c r="J16" s="24">
        <f t="shared" ref="J16:O16" si="0">SUM(J14:J15)</f>
        <v>3731</v>
      </c>
      <c r="K16" s="24">
        <f t="shared" si="0"/>
        <v>12105.37</v>
      </c>
      <c r="L16" s="24">
        <f t="shared" si="0"/>
        <v>3952</v>
      </c>
      <c r="M16" s="24">
        <f t="shared" si="0"/>
        <v>50</v>
      </c>
      <c r="N16" s="24">
        <f t="shared" si="0"/>
        <v>19838.37</v>
      </c>
      <c r="O16" s="24">
        <f t="shared" si="0"/>
        <v>110161.63</v>
      </c>
    </row>
    <row r="17" spans="1:15" ht="16.5" customHeight="1" x14ac:dyDescent="0.25">
      <c r="A17" s="21"/>
      <c r="B17" s="22"/>
      <c r="C17" s="23"/>
      <c r="D17" s="22"/>
      <c r="E17" s="22"/>
      <c r="F17" s="22"/>
      <c r="G17" s="24"/>
      <c r="H17" s="25"/>
      <c r="I17" s="24"/>
      <c r="J17" s="24"/>
      <c r="K17" s="24"/>
      <c r="L17" s="24"/>
      <c r="M17" s="24"/>
      <c r="N17" s="24"/>
      <c r="O17" s="24"/>
    </row>
    <row r="18" spans="1:15" ht="16.5" customHeight="1" x14ac:dyDescent="0.25">
      <c r="A18" s="21" t="s">
        <v>30</v>
      </c>
      <c r="B18" s="22"/>
      <c r="C18" s="23"/>
      <c r="D18" s="22"/>
      <c r="E18" s="22"/>
      <c r="F18" s="22"/>
      <c r="G18" s="24"/>
      <c r="H18" s="25"/>
      <c r="I18" s="24"/>
      <c r="J18" s="24"/>
      <c r="K18" s="24"/>
      <c r="L18" s="24"/>
      <c r="M18" s="24"/>
      <c r="N18" s="24"/>
      <c r="O18" s="24"/>
    </row>
    <row r="19" spans="1:15" x14ac:dyDescent="0.25">
      <c r="A19" s="26" t="s">
        <v>31</v>
      </c>
      <c r="B19" s="27" t="s">
        <v>23</v>
      </c>
      <c r="C19" s="28" t="s">
        <v>32</v>
      </c>
      <c r="D19" s="27" t="s">
        <v>25</v>
      </c>
      <c r="E19" s="29">
        <v>45383</v>
      </c>
      <c r="F19" s="29">
        <v>45536</v>
      </c>
      <c r="G19" s="30">
        <v>120000</v>
      </c>
      <c r="H19" s="31">
        <v>0</v>
      </c>
      <c r="I19" s="32">
        <v>120000</v>
      </c>
      <c r="J19" s="32">
        <v>3444</v>
      </c>
      <c r="K19" s="32">
        <v>16809.87</v>
      </c>
      <c r="L19" s="32">
        <v>3648</v>
      </c>
      <c r="M19" s="32">
        <v>2097.1999999999998</v>
      </c>
      <c r="N19" s="32">
        <f>+J19+K19+L19+M19</f>
        <v>25999.07</v>
      </c>
      <c r="O19" s="32">
        <f>+I19-N19</f>
        <v>94000.93</v>
      </c>
    </row>
    <row r="20" spans="1:15" ht="21" customHeight="1" x14ac:dyDescent="0.25">
      <c r="A20" s="21" t="s">
        <v>29</v>
      </c>
      <c r="B20" s="22"/>
      <c r="C20" s="34">
        <v>1</v>
      </c>
      <c r="D20" s="22"/>
      <c r="E20" s="22"/>
      <c r="F20" s="22"/>
      <c r="G20" s="24">
        <f>SUM(G19)</f>
        <v>120000</v>
      </c>
      <c r="H20" s="35">
        <f t="shared" ref="H20:O20" si="1">SUM(H19)</f>
        <v>0</v>
      </c>
      <c r="I20" s="24">
        <f t="shared" si="1"/>
        <v>120000</v>
      </c>
      <c r="J20" s="24">
        <f t="shared" si="1"/>
        <v>3444</v>
      </c>
      <c r="K20" s="24">
        <f t="shared" si="1"/>
        <v>16809.87</v>
      </c>
      <c r="L20" s="24">
        <f t="shared" si="1"/>
        <v>3648</v>
      </c>
      <c r="M20" s="24">
        <f>SUM(M19)</f>
        <v>2097.1999999999998</v>
      </c>
      <c r="N20" s="24">
        <f t="shared" si="1"/>
        <v>25999.07</v>
      </c>
      <c r="O20" s="24">
        <f t="shared" si="1"/>
        <v>94000.93</v>
      </c>
    </row>
    <row r="21" spans="1:15" x14ac:dyDescent="0.25">
      <c r="A21" s="22"/>
      <c r="B21" s="22"/>
      <c r="C21" s="23"/>
      <c r="D21" s="22"/>
      <c r="E21" s="22"/>
      <c r="F21" s="22"/>
      <c r="G21" s="24"/>
      <c r="H21" s="25"/>
      <c r="I21" s="24"/>
      <c r="J21" s="24"/>
      <c r="K21" s="24"/>
      <c r="L21" s="24"/>
      <c r="M21" s="24"/>
      <c r="N21" s="24"/>
      <c r="O21" s="24"/>
    </row>
    <row r="22" spans="1:15" ht="15.75" customHeight="1" x14ac:dyDescent="0.25">
      <c r="A22" s="36" t="s">
        <v>33</v>
      </c>
      <c r="B22" s="36"/>
      <c r="C22" s="37"/>
      <c r="D22" s="37"/>
      <c r="E22" s="37"/>
      <c r="F22" s="37"/>
      <c r="G22" s="38"/>
      <c r="H22" s="39"/>
      <c r="I22" s="40"/>
      <c r="J22" s="40"/>
      <c r="K22" s="40"/>
      <c r="L22" s="40"/>
      <c r="M22" s="40"/>
      <c r="N22" s="40"/>
      <c r="O22" s="40"/>
    </row>
    <row r="23" spans="1:15" ht="15.75" customHeight="1" x14ac:dyDescent="0.25">
      <c r="A23" s="41" t="s">
        <v>34</v>
      </c>
      <c r="B23" s="42" t="s">
        <v>23</v>
      </c>
      <c r="C23" s="28" t="s">
        <v>35</v>
      </c>
      <c r="D23" s="27" t="s">
        <v>25</v>
      </c>
      <c r="E23" s="43">
        <v>45505</v>
      </c>
      <c r="F23" s="43">
        <v>45689</v>
      </c>
      <c r="G23" s="30">
        <v>150000</v>
      </c>
      <c r="H23" s="44">
        <v>0</v>
      </c>
      <c r="I23" s="45">
        <v>150000</v>
      </c>
      <c r="J23" s="45">
        <v>4305</v>
      </c>
      <c r="K23" s="45">
        <v>23866.62</v>
      </c>
      <c r="L23" s="45">
        <v>4560</v>
      </c>
      <c r="M23" s="45">
        <v>25</v>
      </c>
      <c r="N23" s="45">
        <v>32756.62</v>
      </c>
      <c r="O23" s="45">
        <v>117243.38</v>
      </c>
    </row>
    <row r="24" spans="1:15" x14ac:dyDescent="0.25">
      <c r="A24" s="41" t="s">
        <v>36</v>
      </c>
      <c r="B24" s="42" t="s">
        <v>27</v>
      </c>
      <c r="C24" s="28" t="s">
        <v>37</v>
      </c>
      <c r="D24" s="27" t="s">
        <v>38</v>
      </c>
      <c r="E24" s="29">
        <v>45413</v>
      </c>
      <c r="F24" s="29">
        <v>45597</v>
      </c>
      <c r="G24" s="30">
        <v>75000</v>
      </c>
      <c r="H24" s="44">
        <v>0</v>
      </c>
      <c r="I24" s="45">
        <v>75000</v>
      </c>
      <c r="J24" s="45">
        <v>2152.5</v>
      </c>
      <c r="K24" s="45">
        <v>6309.38</v>
      </c>
      <c r="L24" s="45">
        <v>2280</v>
      </c>
      <c r="M24" s="45">
        <v>2568.4</v>
      </c>
      <c r="N24" s="45">
        <f>+J24+K24+L24+M24</f>
        <v>13310.28</v>
      </c>
      <c r="O24" s="45">
        <f>+I24-N24</f>
        <v>61689.72</v>
      </c>
    </row>
    <row r="25" spans="1:15" x14ac:dyDescent="0.25">
      <c r="A25" s="41" t="s">
        <v>39</v>
      </c>
      <c r="B25" s="42" t="s">
        <v>23</v>
      </c>
      <c r="C25" s="28" t="s">
        <v>40</v>
      </c>
      <c r="D25" s="27" t="s">
        <v>38</v>
      </c>
      <c r="E25" s="29">
        <v>45413</v>
      </c>
      <c r="F25" s="29">
        <v>45597</v>
      </c>
      <c r="G25" s="30">
        <v>70000</v>
      </c>
      <c r="H25" s="44">
        <v>0</v>
      </c>
      <c r="I25" s="45">
        <v>70000</v>
      </c>
      <c r="J25" s="45">
        <v>2009</v>
      </c>
      <c r="K25" s="45">
        <v>5368.48</v>
      </c>
      <c r="L25" s="45">
        <v>2128</v>
      </c>
      <c r="M25" s="45">
        <v>5025</v>
      </c>
      <c r="N25" s="45">
        <f>+J25+K25+L25+M25</f>
        <v>14530.48</v>
      </c>
      <c r="O25" s="45">
        <f>+I25-N25</f>
        <v>55469.520000000004</v>
      </c>
    </row>
    <row r="26" spans="1:15" x14ac:dyDescent="0.25">
      <c r="A26" s="21" t="s">
        <v>29</v>
      </c>
      <c r="B26" s="46"/>
      <c r="C26" s="37">
        <v>3</v>
      </c>
      <c r="D26" s="27"/>
      <c r="E26" s="47"/>
      <c r="F26" s="48"/>
      <c r="G26" s="24">
        <f>SUM(G23:G25)</f>
        <v>295000</v>
      </c>
      <c r="H26" s="39">
        <v>0</v>
      </c>
      <c r="I26" s="24">
        <f t="shared" ref="I26:O26" si="2">SUM(I23:I25)</f>
        <v>295000</v>
      </c>
      <c r="J26" s="24">
        <f t="shared" si="2"/>
        <v>8466.5</v>
      </c>
      <c r="K26" s="24">
        <f t="shared" si="2"/>
        <v>35544.479999999996</v>
      </c>
      <c r="L26" s="24">
        <f t="shared" si="2"/>
        <v>8968</v>
      </c>
      <c r="M26" s="24">
        <f t="shared" si="2"/>
        <v>7618.4</v>
      </c>
      <c r="N26" s="24">
        <f t="shared" si="2"/>
        <v>60597.380000000005</v>
      </c>
      <c r="O26" s="24">
        <f t="shared" si="2"/>
        <v>234402.62</v>
      </c>
    </row>
    <row r="27" spans="1:15" x14ac:dyDescent="0.25">
      <c r="A27" s="36"/>
      <c r="B27" s="49"/>
      <c r="C27" s="37"/>
      <c r="D27" s="46"/>
      <c r="E27" s="50"/>
      <c r="F27" s="48"/>
      <c r="G27" s="38"/>
      <c r="H27" s="39"/>
      <c r="I27" s="51"/>
      <c r="J27" s="51"/>
      <c r="K27" s="51"/>
      <c r="L27" s="51"/>
      <c r="M27" s="51"/>
      <c r="N27" s="51"/>
      <c r="O27" s="51"/>
    </row>
    <row r="28" spans="1:15" x14ac:dyDescent="0.25">
      <c r="A28" s="36" t="s">
        <v>41</v>
      </c>
      <c r="B28" s="49"/>
      <c r="C28" s="37"/>
      <c r="D28" s="46"/>
      <c r="E28" s="52"/>
      <c r="F28" s="29"/>
      <c r="G28" s="53"/>
      <c r="H28" s="39"/>
      <c r="I28" s="40"/>
      <c r="J28" s="40"/>
      <c r="K28" s="40"/>
      <c r="L28" s="40"/>
      <c r="M28" s="40"/>
      <c r="N28" s="40"/>
      <c r="O28" s="40"/>
    </row>
    <row r="29" spans="1:15" ht="15.75" customHeight="1" x14ac:dyDescent="0.25">
      <c r="A29" s="41" t="s">
        <v>42</v>
      </c>
      <c r="B29" s="42" t="s">
        <v>27</v>
      </c>
      <c r="C29" s="28" t="s">
        <v>43</v>
      </c>
      <c r="D29" s="27" t="s">
        <v>38</v>
      </c>
      <c r="E29" s="29">
        <v>45413</v>
      </c>
      <c r="F29" s="29">
        <v>45597</v>
      </c>
      <c r="G29" s="30">
        <v>115000</v>
      </c>
      <c r="H29" s="44">
        <v>0</v>
      </c>
      <c r="I29" s="45">
        <v>115000</v>
      </c>
      <c r="J29" s="45">
        <v>3300.5</v>
      </c>
      <c r="K29" s="45">
        <v>15633.74</v>
      </c>
      <c r="L29" s="45">
        <v>3496</v>
      </c>
      <c r="M29" s="45">
        <v>2568.4</v>
      </c>
      <c r="N29" s="45">
        <f>+J29+K29+L29+M29</f>
        <v>24998.639999999999</v>
      </c>
      <c r="O29" s="45">
        <f>+I29-N29</f>
        <v>90001.36</v>
      </c>
    </row>
    <row r="30" spans="1:15" ht="15.75" customHeight="1" x14ac:dyDescent="0.25">
      <c r="A30" s="54" t="s">
        <v>44</v>
      </c>
      <c r="B30" s="55" t="s">
        <v>23</v>
      </c>
      <c r="C30" s="28" t="s">
        <v>45</v>
      </c>
      <c r="D30" s="27" t="s">
        <v>38</v>
      </c>
      <c r="E30" s="29">
        <v>45413</v>
      </c>
      <c r="F30" s="29">
        <v>45597</v>
      </c>
      <c r="G30" s="30">
        <v>70000</v>
      </c>
      <c r="H30" s="44">
        <v>0</v>
      </c>
      <c r="I30" s="30">
        <v>70000</v>
      </c>
      <c r="J30" s="56">
        <v>2009</v>
      </c>
      <c r="K30" s="57">
        <v>5368.48</v>
      </c>
      <c r="L30" s="56">
        <v>2128</v>
      </c>
      <c r="M30" s="56">
        <v>8487.36</v>
      </c>
      <c r="N30" s="45">
        <v>17992.740000000002</v>
      </c>
      <c r="O30" s="45">
        <f>+I30-N30</f>
        <v>52007.259999999995</v>
      </c>
    </row>
    <row r="31" spans="1:15" x14ac:dyDescent="0.25">
      <c r="A31" s="21" t="s">
        <v>29</v>
      </c>
      <c r="B31" s="46"/>
      <c r="C31" s="37">
        <v>2</v>
      </c>
      <c r="D31" s="46"/>
      <c r="E31" s="58"/>
      <c r="F31" s="29"/>
      <c r="G31" s="38">
        <f>SUM(G29:G30)</f>
        <v>185000</v>
      </c>
      <c r="H31" s="35">
        <f t="shared" ref="H31" si="3">SUM(H30)</f>
        <v>0</v>
      </c>
      <c r="I31" s="38">
        <f t="shared" ref="I31:O31" si="4">SUM(I29:I30)</f>
        <v>185000</v>
      </c>
      <c r="J31" s="38">
        <f t="shared" si="4"/>
        <v>5309.5</v>
      </c>
      <c r="K31" s="38">
        <f t="shared" si="4"/>
        <v>21002.22</v>
      </c>
      <c r="L31" s="38">
        <f t="shared" si="4"/>
        <v>5624</v>
      </c>
      <c r="M31" s="38">
        <f t="shared" si="4"/>
        <v>11055.76</v>
      </c>
      <c r="N31" s="38">
        <f t="shared" si="4"/>
        <v>42991.380000000005</v>
      </c>
      <c r="O31" s="38">
        <f t="shared" si="4"/>
        <v>142008.62</v>
      </c>
    </row>
    <row r="32" spans="1:15" ht="17.25" customHeight="1" x14ac:dyDescent="0.25">
      <c r="A32" s="41"/>
      <c r="B32" s="42"/>
      <c r="C32" s="28"/>
      <c r="D32" s="27"/>
      <c r="E32" s="52"/>
      <c r="F32" s="29"/>
      <c r="G32" s="30"/>
      <c r="H32" s="44"/>
      <c r="I32" s="45"/>
      <c r="J32" s="45"/>
      <c r="K32" s="45"/>
      <c r="L32" s="45"/>
      <c r="M32" s="45"/>
      <c r="N32" s="45"/>
      <c r="O32" s="45"/>
    </row>
    <row r="33" spans="1:15" ht="17.25" customHeight="1" x14ac:dyDescent="0.25">
      <c r="A33" s="59" t="s">
        <v>46</v>
      </c>
      <c r="B33" s="59"/>
      <c r="C33" s="60"/>
      <c r="D33" s="60"/>
      <c r="E33" s="52"/>
      <c r="F33" s="29"/>
      <c r="G33" s="60"/>
      <c r="H33" s="45"/>
      <c r="I33" s="44"/>
      <c r="J33" s="45"/>
      <c r="K33" s="45"/>
      <c r="L33" s="45"/>
      <c r="M33" s="45"/>
      <c r="N33" s="45"/>
      <c r="O33" s="45"/>
    </row>
    <row r="34" spans="1:15" ht="25.5" customHeight="1" x14ac:dyDescent="0.25">
      <c r="A34" s="60" t="s">
        <v>47</v>
      </c>
      <c r="B34" s="27" t="s">
        <v>23</v>
      </c>
      <c r="C34" s="28" t="s">
        <v>48</v>
      </c>
      <c r="D34" s="27" t="s">
        <v>38</v>
      </c>
      <c r="E34" s="29">
        <v>45413</v>
      </c>
      <c r="F34" s="29">
        <v>45597</v>
      </c>
      <c r="G34" s="32">
        <v>115000</v>
      </c>
      <c r="H34" s="33">
        <v>0</v>
      </c>
      <c r="I34" s="61">
        <v>115000</v>
      </c>
      <c r="J34" s="61">
        <v>3300.5</v>
      </c>
      <c r="K34" s="61">
        <v>15633.74</v>
      </c>
      <c r="L34" s="61">
        <v>3496</v>
      </c>
      <c r="M34" s="62">
        <v>1431</v>
      </c>
      <c r="N34" s="45">
        <f>+J34+K34+L34+M34</f>
        <v>23861.239999999998</v>
      </c>
      <c r="O34" s="45">
        <f>+I34-N34</f>
        <v>91138.760000000009</v>
      </c>
    </row>
    <row r="35" spans="1:15" ht="24" customHeight="1" x14ac:dyDescent="0.25">
      <c r="A35" s="60" t="s">
        <v>49</v>
      </c>
      <c r="B35" s="27" t="s">
        <v>23</v>
      </c>
      <c r="C35" s="28" t="s">
        <v>50</v>
      </c>
      <c r="D35" s="27" t="s">
        <v>25</v>
      </c>
      <c r="E35" s="29">
        <v>45383</v>
      </c>
      <c r="F35" s="29">
        <v>45566</v>
      </c>
      <c r="G35" s="32">
        <v>50000</v>
      </c>
      <c r="H35" s="33">
        <v>0</v>
      </c>
      <c r="I35" s="61">
        <v>50000</v>
      </c>
      <c r="J35" s="61">
        <v>1435</v>
      </c>
      <c r="K35" s="61">
        <v>1854</v>
      </c>
      <c r="L35" s="61">
        <v>1520</v>
      </c>
      <c r="M35" s="62">
        <v>728</v>
      </c>
      <c r="N35" s="45">
        <f>+J35+K35+L35+M35</f>
        <v>5537</v>
      </c>
      <c r="O35" s="45">
        <f>+I35-N35</f>
        <v>44463</v>
      </c>
    </row>
    <row r="36" spans="1:15" ht="21" customHeight="1" x14ac:dyDescent="0.25">
      <c r="A36" s="59" t="s">
        <v>29</v>
      </c>
      <c r="B36" s="59"/>
      <c r="C36" s="59">
        <v>2</v>
      </c>
      <c r="D36" s="63"/>
      <c r="E36" s="58"/>
      <c r="F36" s="29"/>
      <c r="G36" s="38">
        <f>SUM(G34:G35)</f>
        <v>165000</v>
      </c>
      <c r="H36" s="35">
        <f t="shared" ref="H36" si="5">SUM(H35)</f>
        <v>0</v>
      </c>
      <c r="I36" s="38">
        <f t="shared" ref="I36:O36" si="6">SUM(I34:I35)</f>
        <v>165000</v>
      </c>
      <c r="J36" s="38">
        <f t="shared" si="6"/>
        <v>4735.5</v>
      </c>
      <c r="K36" s="38">
        <f t="shared" si="6"/>
        <v>17487.739999999998</v>
      </c>
      <c r="L36" s="38">
        <f t="shared" si="6"/>
        <v>5016</v>
      </c>
      <c r="M36" s="38">
        <f>SUM(M34:M35)</f>
        <v>2159</v>
      </c>
      <c r="N36" s="38">
        <f t="shared" si="6"/>
        <v>29398.239999999998</v>
      </c>
      <c r="O36" s="38">
        <f t="shared" si="6"/>
        <v>135601.76</v>
      </c>
    </row>
    <row r="37" spans="1:15" ht="23.25" customHeight="1" x14ac:dyDescent="0.25">
      <c r="A37" s="64"/>
      <c r="B37" s="64"/>
      <c r="C37" s="59"/>
      <c r="D37" s="63"/>
      <c r="E37" s="52"/>
      <c r="F37" s="29"/>
      <c r="G37" s="53"/>
      <c r="H37" s="65"/>
      <c r="I37" s="66"/>
      <c r="J37" s="66"/>
      <c r="K37" s="66"/>
      <c r="L37" s="66"/>
      <c r="M37" s="67"/>
      <c r="N37" s="40"/>
      <c r="O37" s="40"/>
    </row>
    <row r="38" spans="1:15" ht="30.75" customHeight="1" x14ac:dyDescent="0.25">
      <c r="A38" s="37" t="s">
        <v>51</v>
      </c>
      <c r="B38" s="64"/>
      <c r="C38" s="59"/>
      <c r="D38" s="63"/>
      <c r="E38" s="52"/>
      <c r="F38" s="29"/>
      <c r="G38" s="53"/>
      <c r="H38" s="65"/>
      <c r="I38" s="66"/>
      <c r="J38" s="66"/>
      <c r="K38" s="66"/>
      <c r="L38" s="66"/>
      <c r="M38" s="67"/>
      <c r="N38" s="40"/>
      <c r="O38" s="40"/>
    </row>
    <row r="39" spans="1:15" ht="31.5" customHeight="1" x14ac:dyDescent="0.25">
      <c r="A39" s="68" t="s">
        <v>52</v>
      </c>
      <c r="B39" s="69" t="s">
        <v>23</v>
      </c>
      <c r="C39" s="28" t="s">
        <v>53</v>
      </c>
      <c r="D39" s="27" t="s">
        <v>38</v>
      </c>
      <c r="E39" s="29">
        <v>45413</v>
      </c>
      <c r="F39" s="29">
        <v>45597</v>
      </c>
      <c r="G39" s="32">
        <v>95000</v>
      </c>
      <c r="H39" s="33">
        <v>0</v>
      </c>
      <c r="I39" s="61">
        <v>95000</v>
      </c>
      <c r="J39" s="61">
        <v>2726.5</v>
      </c>
      <c r="K39" s="61">
        <v>10929.24</v>
      </c>
      <c r="L39" s="61">
        <v>2888</v>
      </c>
      <c r="M39" s="62">
        <v>2134</v>
      </c>
      <c r="N39" s="45">
        <f>+J39+K39+L39+M39</f>
        <v>18677.739999999998</v>
      </c>
      <c r="O39" s="45">
        <f>+I39-N39</f>
        <v>76322.260000000009</v>
      </c>
    </row>
    <row r="40" spans="1:15" ht="17.25" customHeight="1" x14ac:dyDescent="0.25">
      <c r="A40" s="59" t="s">
        <v>29</v>
      </c>
      <c r="B40" s="59"/>
      <c r="C40" s="59">
        <v>1</v>
      </c>
      <c r="D40" s="63"/>
      <c r="E40" s="58"/>
      <c r="F40" s="29"/>
      <c r="G40" s="53">
        <f>SUM(G39)</f>
        <v>95000</v>
      </c>
      <c r="H40" s="35">
        <f>SUM(H39)</f>
        <v>0</v>
      </c>
      <c r="I40" s="53">
        <f t="shared" ref="I40:O40" si="7">SUM(I39)</f>
        <v>95000</v>
      </c>
      <c r="J40" s="53">
        <f t="shared" si="7"/>
        <v>2726.5</v>
      </c>
      <c r="K40" s="53">
        <f t="shared" si="7"/>
        <v>10929.24</v>
      </c>
      <c r="L40" s="53">
        <f t="shared" si="7"/>
        <v>2888</v>
      </c>
      <c r="M40" s="53">
        <f t="shared" si="7"/>
        <v>2134</v>
      </c>
      <c r="N40" s="53">
        <f t="shared" si="7"/>
        <v>18677.739999999998</v>
      </c>
      <c r="O40" s="53">
        <f t="shared" si="7"/>
        <v>76322.260000000009</v>
      </c>
    </row>
    <row r="41" spans="1:15" ht="17.25" customHeight="1" x14ac:dyDescent="0.25">
      <c r="A41" s="64"/>
      <c r="B41" s="64"/>
      <c r="C41" s="59"/>
      <c r="D41" s="63"/>
      <c r="E41" s="52"/>
      <c r="F41" s="29"/>
      <c r="G41" s="53"/>
      <c r="H41" s="65"/>
      <c r="I41" s="66"/>
      <c r="J41" s="66"/>
      <c r="K41" s="66"/>
      <c r="L41" s="66"/>
      <c r="M41" s="67"/>
      <c r="N41" s="40"/>
      <c r="O41" s="40"/>
    </row>
    <row r="42" spans="1:15" x14ac:dyDescent="0.25">
      <c r="A42" s="70" t="s">
        <v>54</v>
      </c>
      <c r="B42" s="46"/>
      <c r="C42" s="37"/>
      <c r="D42" s="46"/>
      <c r="E42" s="58"/>
      <c r="F42" s="29"/>
      <c r="G42" s="38"/>
      <c r="H42" s="35"/>
      <c r="I42" s="38"/>
      <c r="J42" s="38"/>
      <c r="K42" s="38"/>
      <c r="L42" s="38"/>
      <c r="M42" s="38"/>
      <c r="N42" s="38"/>
      <c r="O42" s="38"/>
    </row>
    <row r="43" spans="1:15" x14ac:dyDescent="0.25">
      <c r="A43" s="41" t="s">
        <v>55</v>
      </c>
      <c r="B43" s="42" t="s">
        <v>23</v>
      </c>
      <c r="C43" s="28" t="s">
        <v>56</v>
      </c>
      <c r="D43" s="27" t="s">
        <v>38</v>
      </c>
      <c r="E43" s="29">
        <v>45383</v>
      </c>
      <c r="F43" s="29">
        <v>45536</v>
      </c>
      <c r="G43" s="30">
        <v>95000</v>
      </c>
      <c r="H43" s="44">
        <v>0</v>
      </c>
      <c r="I43" s="56">
        <v>95000</v>
      </c>
      <c r="J43" s="56">
        <v>2726.5</v>
      </c>
      <c r="K43" s="56">
        <v>10929.24</v>
      </c>
      <c r="L43" s="56">
        <v>2888</v>
      </c>
      <c r="M43" s="56">
        <v>8637.92</v>
      </c>
      <c r="N43" s="45">
        <f>+J43+K43+L43+M43</f>
        <v>25181.659999999996</v>
      </c>
      <c r="O43" s="56">
        <f>+I43-N43</f>
        <v>69818.34</v>
      </c>
    </row>
    <row r="44" spans="1:15" ht="17.25" customHeight="1" x14ac:dyDescent="0.25">
      <c r="A44" s="59" t="s">
        <v>29</v>
      </c>
      <c r="B44" s="27"/>
      <c r="C44" s="59">
        <v>1</v>
      </c>
      <c r="D44" s="27"/>
      <c r="E44" s="47"/>
      <c r="F44" s="48"/>
      <c r="G44" s="53">
        <f>SUM(G43)</f>
        <v>95000</v>
      </c>
      <c r="H44" s="35">
        <f>SUM(H43)</f>
        <v>0</v>
      </c>
      <c r="I44" s="53">
        <f t="shared" ref="I44:O44" si="8">SUM(I43)</f>
        <v>95000</v>
      </c>
      <c r="J44" s="53">
        <f t="shared" si="8"/>
        <v>2726.5</v>
      </c>
      <c r="K44" s="53">
        <f t="shared" si="8"/>
        <v>10929.24</v>
      </c>
      <c r="L44" s="53">
        <f t="shared" si="8"/>
        <v>2888</v>
      </c>
      <c r="M44" s="53">
        <f>SUM(M43)</f>
        <v>8637.92</v>
      </c>
      <c r="N44" s="53">
        <f t="shared" si="8"/>
        <v>25181.659999999996</v>
      </c>
      <c r="O44" s="53">
        <f t="shared" si="8"/>
        <v>69818.34</v>
      </c>
    </row>
    <row r="45" spans="1:15" ht="17.25" customHeight="1" x14ac:dyDescent="0.25">
      <c r="A45" s="41"/>
      <c r="B45" s="42"/>
      <c r="C45" s="28"/>
      <c r="D45" s="27"/>
      <c r="E45" s="50"/>
      <c r="F45" s="48"/>
      <c r="G45" s="30"/>
      <c r="H45" s="44"/>
      <c r="I45" s="45"/>
      <c r="J45" s="45"/>
      <c r="K45" s="45"/>
      <c r="L45" s="45"/>
      <c r="M45" s="45"/>
      <c r="N45" s="45"/>
      <c r="O45" s="45"/>
    </row>
    <row r="46" spans="1:15" ht="17.25" customHeight="1" x14ac:dyDescent="0.25">
      <c r="A46" s="41"/>
      <c r="B46" s="42"/>
      <c r="C46" s="28"/>
      <c r="D46" s="27"/>
      <c r="E46" s="50"/>
      <c r="F46" s="48"/>
      <c r="G46" s="30"/>
      <c r="H46" s="44"/>
      <c r="I46" s="45"/>
      <c r="J46" s="45"/>
      <c r="K46" s="45"/>
      <c r="L46" s="45"/>
      <c r="M46" s="45"/>
      <c r="N46" s="45"/>
      <c r="O46" s="45"/>
    </row>
    <row r="47" spans="1:15" x14ac:dyDescent="0.25">
      <c r="A47" s="21" t="s">
        <v>57</v>
      </c>
      <c r="B47" s="46"/>
      <c r="C47" s="37"/>
      <c r="D47" s="46"/>
      <c r="E47" s="47"/>
      <c r="F47" s="48"/>
      <c r="G47" s="38"/>
      <c r="H47" s="35"/>
      <c r="I47" s="53"/>
      <c r="J47" s="53"/>
      <c r="K47" s="53"/>
      <c r="L47" s="53"/>
      <c r="M47" s="53"/>
      <c r="N47" s="53"/>
      <c r="O47" s="53"/>
    </row>
    <row r="48" spans="1:15" ht="18" customHeight="1" x14ac:dyDescent="0.25">
      <c r="A48" s="41" t="s">
        <v>58</v>
      </c>
      <c r="B48" s="42" t="s">
        <v>23</v>
      </c>
      <c r="C48" s="28" t="s">
        <v>59</v>
      </c>
      <c r="D48" s="27" t="s">
        <v>38</v>
      </c>
      <c r="E48" s="29">
        <v>45444</v>
      </c>
      <c r="F48" s="29">
        <v>45627</v>
      </c>
      <c r="G48" s="30">
        <v>100000</v>
      </c>
      <c r="H48" s="44">
        <v>0</v>
      </c>
      <c r="I48" s="56">
        <v>100000</v>
      </c>
      <c r="J48" s="56">
        <v>2870</v>
      </c>
      <c r="K48" s="56">
        <v>12105.37</v>
      </c>
      <c r="L48" s="56">
        <v>3040</v>
      </c>
      <c r="M48" s="56">
        <v>25</v>
      </c>
      <c r="N48" s="45">
        <v>18040.37</v>
      </c>
      <c r="O48" s="56">
        <f>+I48-N48</f>
        <v>81959.63</v>
      </c>
    </row>
    <row r="49" spans="1:15" ht="17.25" customHeight="1" x14ac:dyDescent="0.25">
      <c r="A49" s="41" t="s">
        <v>60</v>
      </c>
      <c r="B49" s="42" t="s">
        <v>23</v>
      </c>
      <c r="C49" s="28" t="s">
        <v>61</v>
      </c>
      <c r="D49" s="27" t="s">
        <v>38</v>
      </c>
      <c r="E49" s="29">
        <v>45383</v>
      </c>
      <c r="F49" s="29">
        <v>45566</v>
      </c>
      <c r="G49" s="30">
        <v>50000</v>
      </c>
      <c r="H49" s="44">
        <v>0</v>
      </c>
      <c r="I49" s="56">
        <v>50000</v>
      </c>
      <c r="J49" s="56">
        <v>1435</v>
      </c>
      <c r="K49" s="56">
        <v>1854</v>
      </c>
      <c r="L49" s="56">
        <v>1520</v>
      </c>
      <c r="M49" s="56">
        <v>25</v>
      </c>
      <c r="N49" s="45">
        <f>+J49+K49+L49+M49</f>
        <v>4834</v>
      </c>
      <c r="O49" s="56">
        <f>+I49-N49</f>
        <v>45166</v>
      </c>
    </row>
    <row r="50" spans="1:15" x14ac:dyDescent="0.25">
      <c r="A50" s="21" t="s">
        <v>29</v>
      </c>
      <c r="B50" s="46"/>
      <c r="C50" s="37">
        <v>2</v>
      </c>
      <c r="D50" s="46"/>
      <c r="E50" s="58"/>
      <c r="F50" s="29"/>
      <c r="G50" s="53">
        <f>SUM(G48:G49)</f>
        <v>150000</v>
      </c>
      <c r="H50" s="35">
        <f t="shared" ref="H50" si="9">SUM(H49)</f>
        <v>0</v>
      </c>
      <c r="I50" s="53">
        <f t="shared" ref="I50:N50" si="10">SUM(I48:I49)</f>
        <v>150000</v>
      </c>
      <c r="J50" s="53">
        <f t="shared" si="10"/>
        <v>4305</v>
      </c>
      <c r="K50" s="53">
        <f t="shared" si="10"/>
        <v>13959.37</v>
      </c>
      <c r="L50" s="53">
        <f t="shared" si="10"/>
        <v>4560</v>
      </c>
      <c r="M50" s="53">
        <f t="shared" si="10"/>
        <v>50</v>
      </c>
      <c r="N50" s="53">
        <f t="shared" si="10"/>
        <v>22874.37</v>
      </c>
      <c r="O50" s="53">
        <f>SUM(O48:O49)</f>
        <v>127125.63</v>
      </c>
    </row>
    <row r="51" spans="1:15" x14ac:dyDescent="0.25">
      <c r="A51" s="36"/>
      <c r="B51" s="49"/>
      <c r="C51" s="37"/>
      <c r="D51" s="46"/>
      <c r="E51" s="52"/>
      <c r="F51" s="29"/>
      <c r="G51" s="30"/>
      <c r="H51" s="44"/>
      <c r="I51" s="45"/>
      <c r="J51" s="45"/>
      <c r="K51" s="45"/>
      <c r="L51" s="45"/>
      <c r="M51" s="45"/>
      <c r="N51" s="45"/>
      <c r="O51" s="45"/>
    </row>
    <row r="52" spans="1:15" ht="33.75" customHeight="1" x14ac:dyDescent="0.25">
      <c r="A52" s="70" t="s">
        <v>62</v>
      </c>
      <c r="B52" s="71"/>
      <c r="C52" s="37"/>
      <c r="D52" s="46"/>
      <c r="E52" s="47"/>
      <c r="F52" s="48"/>
      <c r="G52" s="38"/>
      <c r="H52" s="35"/>
      <c r="I52" s="53"/>
      <c r="J52" s="53"/>
      <c r="K52" s="53"/>
      <c r="L52" s="72"/>
      <c r="M52" s="53"/>
      <c r="N52" s="53"/>
      <c r="O52" s="53"/>
    </row>
    <row r="53" spans="1:15" ht="30" customHeight="1" x14ac:dyDescent="0.25">
      <c r="A53" s="26" t="s">
        <v>63</v>
      </c>
      <c r="B53" s="27" t="s">
        <v>27</v>
      </c>
      <c r="C53" s="73" t="s">
        <v>64</v>
      </c>
      <c r="D53" s="27" t="s">
        <v>38</v>
      </c>
      <c r="E53" s="29">
        <v>45474</v>
      </c>
      <c r="F53" s="29">
        <v>45658</v>
      </c>
      <c r="G53" s="30">
        <v>120000</v>
      </c>
      <c r="H53" s="31">
        <v>0</v>
      </c>
      <c r="I53" s="32">
        <v>120000</v>
      </c>
      <c r="J53" s="32">
        <v>3444</v>
      </c>
      <c r="K53" s="32">
        <v>16809.87</v>
      </c>
      <c r="L53" s="74">
        <v>3648</v>
      </c>
      <c r="M53" s="32">
        <v>2568.4</v>
      </c>
      <c r="N53" s="32">
        <f>+J53+K53+L53+M53</f>
        <v>26470.27</v>
      </c>
      <c r="O53" s="30">
        <f>+I53-N53</f>
        <v>93529.73</v>
      </c>
    </row>
    <row r="54" spans="1:15" x14ac:dyDescent="0.25">
      <c r="A54" s="41" t="s">
        <v>65</v>
      </c>
      <c r="B54" s="42" t="s">
        <v>27</v>
      </c>
      <c r="C54" s="26" t="s">
        <v>66</v>
      </c>
      <c r="D54" s="27" t="s">
        <v>38</v>
      </c>
      <c r="E54" s="29">
        <v>45413</v>
      </c>
      <c r="F54" s="29">
        <v>45597</v>
      </c>
      <c r="G54" s="30">
        <v>55000</v>
      </c>
      <c r="H54" s="44">
        <v>0</v>
      </c>
      <c r="I54" s="45">
        <v>55000</v>
      </c>
      <c r="J54" s="45">
        <v>1578.5</v>
      </c>
      <c r="K54" s="45">
        <v>2559.6799999999998</v>
      </c>
      <c r="L54" s="61">
        <v>1672</v>
      </c>
      <c r="M54" s="45">
        <v>25</v>
      </c>
      <c r="N54" s="45">
        <v>5835.18</v>
      </c>
      <c r="O54" s="56">
        <f>+I54-N54</f>
        <v>49164.82</v>
      </c>
    </row>
    <row r="55" spans="1:15" x14ac:dyDescent="0.25">
      <c r="A55" s="21" t="s">
        <v>29</v>
      </c>
      <c r="B55" s="46"/>
      <c r="C55" s="37">
        <v>2</v>
      </c>
      <c r="D55" s="46"/>
      <c r="E55" s="58"/>
      <c r="F55" s="29"/>
      <c r="G55" s="53">
        <f>SUM(G53:G54)</f>
        <v>175000</v>
      </c>
      <c r="H55" s="35">
        <f t="shared" ref="H55" si="11">SUM(H54)</f>
        <v>0</v>
      </c>
      <c r="I55" s="53">
        <f t="shared" ref="I55:O55" si="12">SUM(I53:I54)</f>
        <v>175000</v>
      </c>
      <c r="J55" s="53">
        <f t="shared" si="12"/>
        <v>5022.5</v>
      </c>
      <c r="K55" s="53">
        <f t="shared" si="12"/>
        <v>19369.55</v>
      </c>
      <c r="L55" s="53">
        <f t="shared" si="12"/>
        <v>5320</v>
      </c>
      <c r="M55" s="53">
        <f>SUM(M53:M54)</f>
        <v>2593.4</v>
      </c>
      <c r="N55" s="53">
        <f t="shared" si="12"/>
        <v>32305.45</v>
      </c>
      <c r="O55" s="53">
        <f t="shared" si="12"/>
        <v>142694.54999999999</v>
      </c>
    </row>
    <row r="56" spans="1:15" x14ac:dyDescent="0.25">
      <c r="A56" s="36"/>
      <c r="B56" s="49"/>
      <c r="C56" s="37"/>
      <c r="D56" s="46"/>
      <c r="E56" s="50"/>
      <c r="F56" s="48"/>
      <c r="G56" s="30"/>
      <c r="H56" s="44"/>
      <c r="I56" s="45"/>
      <c r="J56" s="45"/>
      <c r="K56" s="45"/>
      <c r="L56" s="45"/>
      <c r="M56" s="45"/>
      <c r="N56" s="45"/>
      <c r="O56" s="45"/>
    </row>
    <row r="57" spans="1:15" x14ac:dyDescent="0.25">
      <c r="A57" s="59" t="s">
        <v>67</v>
      </c>
      <c r="B57" s="46"/>
      <c r="C57" s="37"/>
      <c r="D57" s="46"/>
      <c r="E57" s="47"/>
      <c r="F57" s="48"/>
      <c r="G57" s="38"/>
      <c r="H57" s="35"/>
      <c r="I57" s="53"/>
      <c r="J57" s="53"/>
      <c r="K57" s="53"/>
      <c r="L57" s="72"/>
      <c r="M57" s="53"/>
      <c r="N57" s="53"/>
      <c r="O57" s="53"/>
    </row>
    <row r="58" spans="1:15" ht="30" x14ac:dyDescent="0.25">
      <c r="A58" s="60" t="s">
        <v>68</v>
      </c>
      <c r="B58" s="27" t="s">
        <v>27</v>
      </c>
      <c r="C58" s="28" t="s">
        <v>69</v>
      </c>
      <c r="D58" s="27" t="s">
        <v>38</v>
      </c>
      <c r="E58" s="29">
        <v>45444</v>
      </c>
      <c r="F58" s="29">
        <v>45627</v>
      </c>
      <c r="G58" s="30">
        <v>125000</v>
      </c>
      <c r="H58" s="44">
        <v>0</v>
      </c>
      <c r="I58" s="75">
        <v>125000</v>
      </c>
      <c r="J58" s="75">
        <v>3587.5</v>
      </c>
      <c r="K58" s="76">
        <v>17985.990000000002</v>
      </c>
      <c r="L58" s="75">
        <v>3800</v>
      </c>
      <c r="M58" s="75">
        <v>25</v>
      </c>
      <c r="N58" s="32">
        <f t="shared" ref="N58:N64" si="13">+J58+K58+L58+M58</f>
        <v>25398.49</v>
      </c>
      <c r="O58" s="56">
        <f t="shared" ref="O58:O64" si="14">+I58-N58</f>
        <v>99601.51</v>
      </c>
    </row>
    <row r="59" spans="1:15" ht="30" x14ac:dyDescent="0.25">
      <c r="A59" s="60" t="s">
        <v>70</v>
      </c>
      <c r="B59" s="27" t="s">
        <v>27</v>
      </c>
      <c r="C59" s="28" t="s">
        <v>69</v>
      </c>
      <c r="D59" s="27" t="s">
        <v>38</v>
      </c>
      <c r="E59" s="29">
        <v>45444</v>
      </c>
      <c r="F59" s="29">
        <v>45627</v>
      </c>
      <c r="G59" s="30">
        <v>125000</v>
      </c>
      <c r="H59" s="44">
        <v>0</v>
      </c>
      <c r="I59" s="75">
        <v>125000</v>
      </c>
      <c r="J59" s="75">
        <v>3587.5</v>
      </c>
      <c r="K59" s="76">
        <v>17985.990000000002</v>
      </c>
      <c r="L59" s="75">
        <v>3800</v>
      </c>
      <c r="M59" s="75">
        <v>25</v>
      </c>
      <c r="N59" s="32">
        <f t="shared" si="13"/>
        <v>25398.49</v>
      </c>
      <c r="O59" s="56">
        <f t="shared" si="14"/>
        <v>99601.51</v>
      </c>
    </row>
    <row r="60" spans="1:15" ht="32.25" customHeight="1" x14ac:dyDescent="0.25">
      <c r="A60" s="60" t="s">
        <v>71</v>
      </c>
      <c r="B60" s="27" t="s">
        <v>27</v>
      </c>
      <c r="C60" s="28" t="s">
        <v>72</v>
      </c>
      <c r="D60" s="27" t="s">
        <v>38</v>
      </c>
      <c r="E60" s="29">
        <v>45413</v>
      </c>
      <c r="F60" s="29">
        <v>45597</v>
      </c>
      <c r="G60" s="30">
        <v>125000</v>
      </c>
      <c r="H60" s="44">
        <v>0</v>
      </c>
      <c r="I60" s="75">
        <v>125000</v>
      </c>
      <c r="J60" s="75">
        <v>3587.5</v>
      </c>
      <c r="K60" s="76">
        <v>17985.990000000002</v>
      </c>
      <c r="L60" s="75">
        <v>3800</v>
      </c>
      <c r="M60" s="75">
        <v>25</v>
      </c>
      <c r="N60" s="32">
        <f t="shared" si="13"/>
        <v>25398.49</v>
      </c>
      <c r="O60" s="56">
        <f t="shared" si="14"/>
        <v>99601.51</v>
      </c>
    </row>
    <row r="61" spans="1:15" ht="32.25" customHeight="1" x14ac:dyDescent="0.25">
      <c r="A61" s="60" t="s">
        <v>73</v>
      </c>
      <c r="B61" s="27" t="s">
        <v>27</v>
      </c>
      <c r="C61" s="28" t="s">
        <v>72</v>
      </c>
      <c r="D61" s="27" t="s">
        <v>38</v>
      </c>
      <c r="E61" s="29">
        <v>45413</v>
      </c>
      <c r="F61" s="29">
        <v>45597</v>
      </c>
      <c r="G61" s="30">
        <v>125000</v>
      </c>
      <c r="H61" s="44">
        <v>0</v>
      </c>
      <c r="I61" s="75">
        <v>125000</v>
      </c>
      <c r="J61" s="75">
        <v>3587.5</v>
      </c>
      <c r="K61" s="76">
        <v>17985.990000000002</v>
      </c>
      <c r="L61" s="75">
        <v>3800</v>
      </c>
      <c r="M61" s="75">
        <v>25</v>
      </c>
      <c r="N61" s="32">
        <f t="shared" si="13"/>
        <v>25398.49</v>
      </c>
      <c r="O61" s="56">
        <f t="shared" si="14"/>
        <v>99601.51</v>
      </c>
    </row>
    <row r="62" spans="1:15" ht="32.25" customHeight="1" x14ac:dyDescent="0.25">
      <c r="A62" s="60" t="s">
        <v>74</v>
      </c>
      <c r="B62" s="27" t="s">
        <v>27</v>
      </c>
      <c r="C62" s="28" t="s">
        <v>69</v>
      </c>
      <c r="D62" s="27" t="s">
        <v>38</v>
      </c>
      <c r="E62" s="29">
        <v>45413</v>
      </c>
      <c r="F62" s="29">
        <v>45597</v>
      </c>
      <c r="G62" s="30">
        <v>125000</v>
      </c>
      <c r="H62" s="44">
        <v>0</v>
      </c>
      <c r="I62" s="75">
        <v>125000</v>
      </c>
      <c r="J62" s="75">
        <v>3587.5</v>
      </c>
      <c r="K62" s="76">
        <v>17985.990000000002</v>
      </c>
      <c r="L62" s="75">
        <v>3800</v>
      </c>
      <c r="M62" s="75">
        <v>25</v>
      </c>
      <c r="N62" s="32">
        <f t="shared" si="13"/>
        <v>25398.49</v>
      </c>
      <c r="O62" s="56">
        <f t="shared" si="14"/>
        <v>99601.51</v>
      </c>
    </row>
    <row r="63" spans="1:15" ht="32.25" customHeight="1" x14ac:dyDescent="0.25">
      <c r="A63" s="60" t="s">
        <v>75</v>
      </c>
      <c r="B63" s="27" t="s">
        <v>27</v>
      </c>
      <c r="C63" s="28" t="s">
        <v>69</v>
      </c>
      <c r="D63" s="27" t="s">
        <v>38</v>
      </c>
      <c r="E63" s="29">
        <v>45413</v>
      </c>
      <c r="F63" s="29">
        <v>45597</v>
      </c>
      <c r="G63" s="30">
        <v>115000</v>
      </c>
      <c r="H63" s="44">
        <v>0</v>
      </c>
      <c r="I63" s="75">
        <v>115000</v>
      </c>
      <c r="J63" s="75">
        <v>3300.5</v>
      </c>
      <c r="K63" s="75">
        <v>15633.74</v>
      </c>
      <c r="L63" s="77">
        <v>3496</v>
      </c>
      <c r="M63" s="75">
        <v>25</v>
      </c>
      <c r="N63" s="32">
        <f t="shared" si="13"/>
        <v>22455.239999999998</v>
      </c>
      <c r="O63" s="56">
        <f t="shared" si="14"/>
        <v>92544.760000000009</v>
      </c>
    </row>
    <row r="64" spans="1:15" ht="32.25" customHeight="1" x14ac:dyDescent="0.25">
      <c r="A64" s="60" t="s">
        <v>76</v>
      </c>
      <c r="B64" s="27" t="s">
        <v>23</v>
      </c>
      <c r="C64" s="28" t="s">
        <v>69</v>
      </c>
      <c r="D64" s="27" t="s">
        <v>38</v>
      </c>
      <c r="E64" s="29">
        <v>45413</v>
      </c>
      <c r="F64" s="29">
        <v>45597</v>
      </c>
      <c r="G64" s="30">
        <v>115000</v>
      </c>
      <c r="H64" s="31">
        <v>0</v>
      </c>
      <c r="I64" s="75">
        <v>115000</v>
      </c>
      <c r="J64" s="75">
        <v>3300.5</v>
      </c>
      <c r="K64" s="75">
        <v>15204.88</v>
      </c>
      <c r="L64" s="77">
        <v>3496</v>
      </c>
      <c r="M64" s="75">
        <v>1740.46</v>
      </c>
      <c r="N64" s="32">
        <f t="shared" si="13"/>
        <v>23741.839999999997</v>
      </c>
      <c r="O64" s="30">
        <f t="shared" si="14"/>
        <v>91258.16</v>
      </c>
    </row>
    <row r="65" spans="1:15" x14ac:dyDescent="0.25">
      <c r="A65" s="21" t="s">
        <v>29</v>
      </c>
      <c r="B65" s="46"/>
      <c r="C65" s="37">
        <v>7</v>
      </c>
      <c r="D65" s="46"/>
      <c r="E65" s="58"/>
      <c r="F65" s="29"/>
      <c r="G65" s="53">
        <f>SUM(G58:G64)</f>
        <v>855000</v>
      </c>
      <c r="H65" s="35">
        <f t="shared" ref="H65" si="15">SUM(H64)</f>
        <v>0</v>
      </c>
      <c r="I65" s="53">
        <f t="shared" ref="I65:O65" si="16">SUM(I58:I64)</f>
        <v>855000</v>
      </c>
      <c r="J65" s="53">
        <f t="shared" si="16"/>
        <v>24538.5</v>
      </c>
      <c r="K65" s="53">
        <f t="shared" si="16"/>
        <v>120768.57000000002</v>
      </c>
      <c r="L65" s="53">
        <f t="shared" si="16"/>
        <v>25992</v>
      </c>
      <c r="M65" s="53">
        <f t="shared" si="16"/>
        <v>1890.46</v>
      </c>
      <c r="N65" s="53">
        <f t="shared" si="16"/>
        <v>173189.53</v>
      </c>
      <c r="O65" s="53">
        <f t="shared" si="16"/>
        <v>681810.47000000009</v>
      </c>
    </row>
    <row r="66" spans="1:15" x14ac:dyDescent="0.25">
      <c r="A66" s="21"/>
      <c r="B66" s="46"/>
      <c r="C66" s="37"/>
      <c r="D66" s="46"/>
      <c r="E66" s="58"/>
      <c r="F66" s="29"/>
      <c r="G66" s="53"/>
      <c r="H66" s="53"/>
      <c r="I66" s="53"/>
      <c r="J66" s="53"/>
      <c r="K66" s="53"/>
      <c r="L66" s="53"/>
      <c r="M66" s="53"/>
      <c r="N66" s="53"/>
      <c r="O66" s="53"/>
    </row>
    <row r="67" spans="1:15" x14ac:dyDescent="0.25">
      <c r="A67" s="21" t="s">
        <v>77</v>
      </c>
      <c r="B67" s="46"/>
      <c r="C67" s="37"/>
      <c r="D67" s="46"/>
      <c r="E67" s="58"/>
      <c r="F67" s="29"/>
      <c r="G67" s="38"/>
      <c r="H67" s="35"/>
      <c r="I67" s="53"/>
      <c r="J67" s="53"/>
      <c r="K67" s="53"/>
      <c r="L67" s="72"/>
      <c r="M67" s="53"/>
      <c r="N67" s="53"/>
      <c r="O67" s="53"/>
    </row>
    <row r="68" spans="1:15" ht="30.75" customHeight="1" x14ac:dyDescent="0.25">
      <c r="A68" s="26" t="s">
        <v>78</v>
      </c>
      <c r="B68" s="42" t="s">
        <v>27</v>
      </c>
      <c r="C68" s="28" t="s">
        <v>79</v>
      </c>
      <c r="D68" s="27" t="s">
        <v>38</v>
      </c>
      <c r="E68" s="29">
        <v>45413</v>
      </c>
      <c r="F68" s="29">
        <v>45597</v>
      </c>
      <c r="G68" s="30">
        <v>150000</v>
      </c>
      <c r="H68" s="44">
        <v>0</v>
      </c>
      <c r="I68" s="45">
        <v>150000</v>
      </c>
      <c r="J68" s="45">
        <v>4305</v>
      </c>
      <c r="K68" s="45">
        <v>23866.62</v>
      </c>
      <c r="L68" s="61">
        <v>4560</v>
      </c>
      <c r="M68" s="45">
        <v>25</v>
      </c>
      <c r="N68" s="45">
        <f>+J68+K68+L68+M68</f>
        <v>32756.62</v>
      </c>
      <c r="O68" s="45">
        <f>+I68-N68</f>
        <v>117243.38</v>
      </c>
    </row>
    <row r="69" spans="1:15" ht="16.5" customHeight="1" x14ac:dyDescent="0.25">
      <c r="A69" s="26" t="s">
        <v>80</v>
      </c>
      <c r="B69" s="42" t="s">
        <v>27</v>
      </c>
      <c r="C69" s="28" t="s">
        <v>81</v>
      </c>
      <c r="D69" s="27" t="s">
        <v>38</v>
      </c>
      <c r="E69" s="29">
        <v>45413</v>
      </c>
      <c r="F69" s="29">
        <v>45597</v>
      </c>
      <c r="G69" s="30">
        <v>70000</v>
      </c>
      <c r="H69" s="44">
        <v>0</v>
      </c>
      <c r="I69" s="45">
        <v>70000</v>
      </c>
      <c r="J69" s="45">
        <v>2009</v>
      </c>
      <c r="K69" s="45">
        <v>5368.48</v>
      </c>
      <c r="L69" s="45">
        <v>2128</v>
      </c>
      <c r="M69" s="45">
        <v>25</v>
      </c>
      <c r="N69" s="45">
        <f>+J69+K69+L69+M69</f>
        <v>9530.48</v>
      </c>
      <c r="O69" s="45">
        <f>+I69-N69</f>
        <v>60469.520000000004</v>
      </c>
    </row>
    <row r="70" spans="1:15" ht="16.5" customHeight="1" x14ac:dyDescent="0.25">
      <c r="A70" s="26" t="s">
        <v>82</v>
      </c>
      <c r="B70" s="42" t="s">
        <v>23</v>
      </c>
      <c r="C70" s="28" t="s">
        <v>83</v>
      </c>
      <c r="D70" s="27" t="s">
        <v>38</v>
      </c>
      <c r="E70" s="29">
        <v>45383</v>
      </c>
      <c r="F70" s="29">
        <v>45566</v>
      </c>
      <c r="G70" s="30">
        <v>65000</v>
      </c>
      <c r="H70" s="44">
        <v>0</v>
      </c>
      <c r="I70" s="45">
        <v>65000</v>
      </c>
      <c r="J70" s="45">
        <v>1865.5</v>
      </c>
      <c r="K70" s="45">
        <v>4427.58</v>
      </c>
      <c r="L70" s="45">
        <v>1976</v>
      </c>
      <c r="M70" s="45">
        <v>25</v>
      </c>
      <c r="N70" s="45">
        <f>+J70+K70+L70+M70</f>
        <v>8294.08</v>
      </c>
      <c r="O70" s="45">
        <f>+I70-N70</f>
        <v>56705.919999999998</v>
      </c>
    </row>
    <row r="71" spans="1:15" ht="16.5" customHeight="1" x14ac:dyDescent="0.25">
      <c r="A71" s="26" t="s">
        <v>84</v>
      </c>
      <c r="B71" s="42" t="s">
        <v>85</v>
      </c>
      <c r="C71" s="28" t="s">
        <v>83</v>
      </c>
      <c r="D71" s="27" t="s">
        <v>38</v>
      </c>
      <c r="E71" s="29">
        <v>45383</v>
      </c>
      <c r="F71" s="29">
        <v>45566</v>
      </c>
      <c r="G71" s="30">
        <v>65000</v>
      </c>
      <c r="H71" s="44">
        <v>0</v>
      </c>
      <c r="I71" s="45">
        <v>65000</v>
      </c>
      <c r="J71" s="45">
        <v>1865.5</v>
      </c>
      <c r="K71" s="45">
        <v>4427.58</v>
      </c>
      <c r="L71" s="45">
        <v>1976</v>
      </c>
      <c r="M71" s="45">
        <v>25</v>
      </c>
      <c r="N71" s="45">
        <f>+J71+K71+L71+M71</f>
        <v>8294.08</v>
      </c>
      <c r="O71" s="45">
        <f>+I71-N71</f>
        <v>56705.919999999998</v>
      </c>
    </row>
    <row r="72" spans="1:15" x14ac:dyDescent="0.25">
      <c r="A72" s="21" t="s">
        <v>29</v>
      </c>
      <c r="B72" s="46"/>
      <c r="C72" s="37">
        <v>4</v>
      </c>
      <c r="D72" s="46"/>
      <c r="E72" s="58"/>
      <c r="F72" s="29"/>
      <c r="G72" s="38">
        <f>SUM(G68:G71)</f>
        <v>350000</v>
      </c>
      <c r="H72" s="35">
        <f t="shared" ref="H72" si="17">SUM(H71)</f>
        <v>0</v>
      </c>
      <c r="I72" s="38">
        <f t="shared" ref="I72:O72" si="18">SUM(I68:I71)</f>
        <v>350000</v>
      </c>
      <c r="J72" s="38">
        <f t="shared" si="18"/>
        <v>10045</v>
      </c>
      <c r="K72" s="38">
        <f t="shared" si="18"/>
        <v>38090.26</v>
      </c>
      <c r="L72" s="38">
        <f t="shared" si="18"/>
        <v>10640</v>
      </c>
      <c r="M72" s="38">
        <f t="shared" si="18"/>
        <v>100</v>
      </c>
      <c r="N72" s="38">
        <f t="shared" si="18"/>
        <v>58875.26</v>
      </c>
      <c r="O72" s="38">
        <f t="shared" si="18"/>
        <v>291124.74</v>
      </c>
    </row>
    <row r="73" spans="1:15" x14ac:dyDescent="0.25">
      <c r="A73" s="36"/>
      <c r="B73" s="49"/>
      <c r="C73" s="37"/>
      <c r="D73" s="46"/>
      <c r="E73" s="50"/>
      <c r="F73" s="48"/>
      <c r="G73" s="38"/>
      <c r="H73" s="39"/>
      <c r="I73" s="51"/>
      <c r="J73" s="51"/>
      <c r="K73" s="51"/>
      <c r="L73" s="51"/>
      <c r="M73" s="51"/>
      <c r="N73" s="51"/>
      <c r="O73" s="51"/>
    </row>
    <row r="74" spans="1:15" x14ac:dyDescent="0.25">
      <c r="A74" s="36" t="s">
        <v>86</v>
      </c>
      <c r="B74" s="49"/>
      <c r="C74" s="37"/>
      <c r="D74" s="37"/>
      <c r="E74" s="50"/>
      <c r="F74" s="48"/>
      <c r="G74" s="38"/>
      <c r="H74" s="39"/>
      <c r="I74" s="40"/>
      <c r="J74" s="40"/>
      <c r="K74" s="40"/>
      <c r="L74" s="40"/>
      <c r="M74" s="40"/>
      <c r="N74" s="40"/>
      <c r="O74" s="40"/>
    </row>
    <row r="75" spans="1:15" ht="15.75" customHeight="1" x14ac:dyDescent="0.25">
      <c r="A75" s="41" t="s">
        <v>87</v>
      </c>
      <c r="B75" s="42" t="s">
        <v>23</v>
      </c>
      <c r="C75" s="28" t="s">
        <v>88</v>
      </c>
      <c r="D75" s="27" t="s">
        <v>38</v>
      </c>
      <c r="E75" s="29">
        <v>45413</v>
      </c>
      <c r="F75" s="29">
        <v>45597</v>
      </c>
      <c r="G75" s="30">
        <v>185000</v>
      </c>
      <c r="H75" s="44">
        <v>0</v>
      </c>
      <c r="I75" s="45">
        <v>185000</v>
      </c>
      <c r="J75" s="45">
        <v>5309.5</v>
      </c>
      <c r="K75" s="45">
        <v>32099.49</v>
      </c>
      <c r="L75" s="45">
        <v>5624</v>
      </c>
      <c r="M75" s="45">
        <v>4557.26</v>
      </c>
      <c r="N75" s="45">
        <f>+J75+K75+L75+M75</f>
        <v>47590.250000000007</v>
      </c>
      <c r="O75" s="45">
        <f>+I75-N75</f>
        <v>137409.75</v>
      </c>
    </row>
    <row r="76" spans="1:15" x14ac:dyDescent="0.25">
      <c r="A76" s="21" t="s">
        <v>29</v>
      </c>
      <c r="B76" s="46"/>
      <c r="C76" s="37">
        <v>1</v>
      </c>
      <c r="D76" s="37"/>
      <c r="E76" s="78"/>
      <c r="F76" s="29"/>
      <c r="G76" s="38">
        <f>+G75</f>
        <v>185000</v>
      </c>
      <c r="H76" s="35">
        <f t="shared" ref="H76:O76" si="19">SUM(H75)</f>
        <v>0</v>
      </c>
      <c r="I76" s="38">
        <f t="shared" si="19"/>
        <v>185000</v>
      </c>
      <c r="J76" s="38">
        <f t="shared" si="19"/>
        <v>5309.5</v>
      </c>
      <c r="K76" s="38">
        <f t="shared" si="19"/>
        <v>32099.49</v>
      </c>
      <c r="L76" s="38">
        <f t="shared" si="19"/>
        <v>5624</v>
      </c>
      <c r="M76" s="38">
        <f>SUM(M75)</f>
        <v>4557.26</v>
      </c>
      <c r="N76" s="38">
        <f t="shared" si="19"/>
        <v>47590.250000000007</v>
      </c>
      <c r="O76" s="38">
        <f t="shared" si="19"/>
        <v>137409.75</v>
      </c>
    </row>
    <row r="77" spans="1:15" x14ac:dyDescent="0.25">
      <c r="A77" s="36"/>
      <c r="B77" s="49"/>
      <c r="C77" s="37"/>
      <c r="D77" s="37"/>
      <c r="E77" s="50"/>
      <c r="F77" s="48"/>
      <c r="G77" s="38"/>
      <c r="H77" s="39"/>
      <c r="I77" s="51"/>
      <c r="J77" s="51"/>
      <c r="K77" s="51"/>
      <c r="L77" s="51"/>
      <c r="M77" s="51"/>
      <c r="N77" s="51"/>
      <c r="O77" s="51"/>
    </row>
    <row r="78" spans="1:15" x14ac:dyDescent="0.25">
      <c r="A78" s="79" t="s">
        <v>89</v>
      </c>
      <c r="B78" s="49"/>
      <c r="C78" s="80"/>
      <c r="D78" s="27"/>
      <c r="E78" s="50"/>
      <c r="F78" s="48"/>
      <c r="G78" s="38"/>
      <c r="H78" s="39"/>
      <c r="I78" s="51"/>
      <c r="J78" s="51"/>
      <c r="K78" s="51"/>
      <c r="L78" s="51"/>
      <c r="M78" s="51"/>
      <c r="N78" s="51"/>
      <c r="O78" s="51"/>
    </row>
    <row r="79" spans="1:15" x14ac:dyDescent="0.25">
      <c r="A79" s="54" t="s">
        <v>90</v>
      </c>
      <c r="B79" s="55" t="s">
        <v>27</v>
      </c>
      <c r="C79" s="80" t="s">
        <v>91</v>
      </c>
      <c r="D79" s="27" t="s">
        <v>38</v>
      </c>
      <c r="E79" s="29">
        <v>45413</v>
      </c>
      <c r="F79" s="29">
        <v>45597</v>
      </c>
      <c r="G79" s="30">
        <v>60000</v>
      </c>
      <c r="H79" s="44">
        <v>0</v>
      </c>
      <c r="I79" s="56">
        <v>60000</v>
      </c>
      <c r="J79" s="56">
        <v>1722</v>
      </c>
      <c r="K79" s="56">
        <v>3486.68</v>
      </c>
      <c r="L79" s="56">
        <v>1824</v>
      </c>
      <c r="M79" s="56">
        <v>25</v>
      </c>
      <c r="N79" s="45">
        <f>+J79+K79+L79+M79</f>
        <v>7057.68</v>
      </c>
      <c r="O79" s="45">
        <f>+I79-N79</f>
        <v>52942.32</v>
      </c>
    </row>
    <row r="80" spans="1:15" x14ac:dyDescent="0.25">
      <c r="A80" s="54" t="s">
        <v>92</v>
      </c>
      <c r="B80" s="55" t="s">
        <v>27</v>
      </c>
      <c r="C80" s="80" t="s">
        <v>93</v>
      </c>
      <c r="D80" s="27" t="s">
        <v>38</v>
      </c>
      <c r="E80" s="29">
        <v>45444</v>
      </c>
      <c r="F80" s="29">
        <v>45627</v>
      </c>
      <c r="G80" s="30">
        <v>60000</v>
      </c>
      <c r="H80" s="44">
        <v>0</v>
      </c>
      <c r="I80" s="56">
        <v>60000</v>
      </c>
      <c r="J80" s="56">
        <v>1722</v>
      </c>
      <c r="K80" s="56">
        <v>3486.68</v>
      </c>
      <c r="L80" s="56">
        <v>1824</v>
      </c>
      <c r="M80" s="56">
        <v>25</v>
      </c>
      <c r="N80" s="45">
        <f>+J80+K80+L80+M80</f>
        <v>7057.68</v>
      </c>
      <c r="O80" s="45">
        <f>+I80-N80</f>
        <v>52942.32</v>
      </c>
    </row>
    <row r="81" spans="1:15" x14ac:dyDescent="0.25">
      <c r="A81" s="21" t="s">
        <v>29</v>
      </c>
      <c r="B81" s="46"/>
      <c r="C81" s="37">
        <v>2</v>
      </c>
      <c r="D81" s="37"/>
      <c r="E81" s="78"/>
      <c r="F81" s="81"/>
      <c r="G81" s="38">
        <f>SUM(G79:G80)</f>
        <v>120000</v>
      </c>
      <c r="H81" s="35">
        <f t="shared" ref="H81" si="20">SUM(H80)</f>
        <v>0</v>
      </c>
      <c r="I81" s="38">
        <f t="shared" ref="I81:O81" si="21">SUM(I79:I80)</f>
        <v>120000</v>
      </c>
      <c r="J81" s="38">
        <f t="shared" si="21"/>
        <v>3444</v>
      </c>
      <c r="K81" s="38">
        <f t="shared" si="21"/>
        <v>6973.36</v>
      </c>
      <c r="L81" s="38">
        <f t="shared" si="21"/>
        <v>3648</v>
      </c>
      <c r="M81" s="38">
        <f>SUM(M79:M80)</f>
        <v>50</v>
      </c>
      <c r="N81" s="38">
        <f t="shared" si="21"/>
        <v>14115.36</v>
      </c>
      <c r="O81" s="38">
        <f t="shared" si="21"/>
        <v>105884.64</v>
      </c>
    </row>
    <row r="82" spans="1:15" x14ac:dyDescent="0.25">
      <c r="A82" s="36"/>
      <c r="B82" s="49"/>
      <c r="C82" s="37"/>
      <c r="D82" s="37"/>
      <c r="E82" s="82"/>
      <c r="F82" s="81"/>
      <c r="G82" s="38"/>
      <c r="H82" s="39"/>
      <c r="I82" s="51"/>
      <c r="J82" s="51"/>
      <c r="K82" s="51"/>
      <c r="L82" s="51"/>
      <c r="M82" s="51"/>
      <c r="N82" s="51"/>
      <c r="O82" s="51"/>
    </row>
    <row r="83" spans="1:15" x14ac:dyDescent="0.25">
      <c r="A83" s="36" t="s">
        <v>94</v>
      </c>
      <c r="B83" s="49"/>
      <c r="C83" s="37"/>
      <c r="D83" s="37"/>
      <c r="E83" s="82"/>
      <c r="F83" s="81"/>
      <c r="G83" s="38"/>
      <c r="H83" s="39"/>
      <c r="I83" s="51"/>
      <c r="J83" s="51"/>
      <c r="K83" s="51"/>
      <c r="L83" s="51"/>
      <c r="M83" s="51"/>
      <c r="N83" s="51"/>
      <c r="O83" s="51"/>
    </row>
    <row r="84" spans="1:15" x14ac:dyDescent="0.25">
      <c r="A84" s="26" t="s">
        <v>95</v>
      </c>
      <c r="B84" s="27" t="s">
        <v>23</v>
      </c>
      <c r="C84" s="28" t="s">
        <v>96</v>
      </c>
      <c r="D84" s="27" t="s">
        <v>38</v>
      </c>
      <c r="E84" s="82">
        <v>45505</v>
      </c>
      <c r="F84" s="81">
        <v>45323</v>
      </c>
      <c r="G84" s="30">
        <v>100000</v>
      </c>
      <c r="H84" s="44">
        <v>0</v>
      </c>
      <c r="I84" s="56">
        <v>100000</v>
      </c>
      <c r="J84" s="56">
        <v>2870</v>
      </c>
      <c r="K84" s="56">
        <v>11676.5</v>
      </c>
      <c r="L84" s="56">
        <v>3040</v>
      </c>
      <c r="M84" s="56">
        <v>5026.04</v>
      </c>
      <c r="N84" s="45">
        <v>22612.54</v>
      </c>
      <c r="O84" s="56">
        <v>77387.460000000006</v>
      </c>
    </row>
    <row r="85" spans="1:15" x14ac:dyDescent="0.25">
      <c r="A85" s="26"/>
      <c r="B85" s="27"/>
      <c r="C85" s="37">
        <v>1</v>
      </c>
      <c r="D85" s="27"/>
      <c r="E85" s="82"/>
      <c r="F85" s="81"/>
      <c r="G85" s="38">
        <v>100000</v>
      </c>
      <c r="H85" s="39">
        <v>0</v>
      </c>
      <c r="I85" s="51">
        <v>100000</v>
      </c>
      <c r="J85" s="51">
        <v>2870</v>
      </c>
      <c r="K85" s="51">
        <v>11676.5</v>
      </c>
      <c r="L85" s="51">
        <v>3040</v>
      </c>
      <c r="M85" s="51">
        <v>5026.04</v>
      </c>
      <c r="N85" s="40">
        <v>22612.54</v>
      </c>
      <c r="O85" s="51">
        <v>77387.460000000006</v>
      </c>
    </row>
    <row r="86" spans="1:15" x14ac:dyDescent="0.25">
      <c r="A86" s="26"/>
      <c r="B86" s="27"/>
      <c r="C86" s="28"/>
      <c r="D86" s="37"/>
      <c r="E86" s="82"/>
      <c r="F86" s="81"/>
      <c r="G86" s="38"/>
      <c r="H86" s="39"/>
      <c r="I86" s="51"/>
      <c r="J86" s="51"/>
      <c r="K86" s="51"/>
      <c r="L86" s="51"/>
      <c r="M86" s="51"/>
      <c r="N86" s="51"/>
      <c r="O86" s="51"/>
    </row>
    <row r="87" spans="1:15" x14ac:dyDescent="0.25">
      <c r="A87" s="36" t="s">
        <v>97</v>
      </c>
      <c r="B87" s="49"/>
      <c r="C87" s="37"/>
      <c r="D87" s="37"/>
      <c r="E87" s="82"/>
      <c r="F87" s="81"/>
      <c r="G87" s="38"/>
      <c r="H87" s="39"/>
      <c r="I87" s="51"/>
      <c r="J87" s="51"/>
      <c r="K87" s="51"/>
      <c r="L87" s="51"/>
      <c r="M87" s="51"/>
      <c r="N87" s="51"/>
      <c r="O87" s="51"/>
    </row>
    <row r="88" spans="1:15" ht="30" x14ac:dyDescent="0.25">
      <c r="A88" s="41" t="s">
        <v>98</v>
      </c>
      <c r="B88" s="42" t="s">
        <v>23</v>
      </c>
      <c r="C88" s="28" t="s">
        <v>99</v>
      </c>
      <c r="D88" s="28" t="s">
        <v>25</v>
      </c>
      <c r="E88" s="29">
        <v>45444</v>
      </c>
      <c r="F88" s="29">
        <v>45627</v>
      </c>
      <c r="G88" s="30">
        <v>120000</v>
      </c>
      <c r="H88" s="44">
        <v>0</v>
      </c>
      <c r="I88" s="56">
        <v>120000</v>
      </c>
      <c r="J88" s="56">
        <v>3444</v>
      </c>
      <c r="K88" s="56">
        <v>16809.87</v>
      </c>
      <c r="L88" s="56">
        <v>3648</v>
      </c>
      <c r="M88" s="56">
        <v>4169.3999999999996</v>
      </c>
      <c r="N88" s="45">
        <v>28071.27</v>
      </c>
      <c r="O88" s="45">
        <f>+I88-N88</f>
        <v>91928.73</v>
      </c>
    </row>
    <row r="89" spans="1:15" x14ac:dyDescent="0.25">
      <c r="A89" s="21" t="s">
        <v>29</v>
      </c>
      <c r="B89" s="49"/>
      <c r="C89" s="37">
        <v>1</v>
      </c>
      <c r="D89" s="37"/>
      <c r="E89" s="82"/>
      <c r="F89" s="81"/>
      <c r="G89" s="38">
        <f>SUM(G88)</f>
        <v>120000</v>
      </c>
      <c r="H89" s="35">
        <f t="shared" ref="H89:N89" si="22">SUM(H88)</f>
        <v>0</v>
      </c>
      <c r="I89" s="38">
        <f t="shared" si="22"/>
        <v>120000</v>
      </c>
      <c r="J89" s="38">
        <f t="shared" si="22"/>
        <v>3444</v>
      </c>
      <c r="K89" s="38">
        <f t="shared" si="22"/>
        <v>16809.87</v>
      </c>
      <c r="L89" s="38">
        <f t="shared" si="22"/>
        <v>3648</v>
      </c>
      <c r="M89" s="38">
        <f>SUM(M88)</f>
        <v>4169.3999999999996</v>
      </c>
      <c r="N89" s="38">
        <f t="shared" si="22"/>
        <v>28071.27</v>
      </c>
      <c r="O89" s="38">
        <f>SUM(O88)</f>
        <v>91928.73</v>
      </c>
    </row>
    <row r="90" spans="1:15" ht="28.5" customHeight="1" x14ac:dyDescent="0.25">
      <c r="A90" s="70" t="s">
        <v>100</v>
      </c>
      <c r="B90" s="71"/>
      <c r="C90" s="37"/>
      <c r="D90" s="46"/>
      <c r="E90" s="78"/>
      <c r="F90" s="81"/>
      <c r="G90" s="38"/>
      <c r="H90" s="35"/>
      <c r="I90" s="53"/>
      <c r="J90" s="53"/>
      <c r="K90" s="53"/>
      <c r="L90" s="72"/>
      <c r="M90" s="53"/>
      <c r="N90" s="53"/>
      <c r="O90" s="53"/>
    </row>
    <row r="91" spans="1:15" ht="16.5" customHeight="1" x14ac:dyDescent="0.25">
      <c r="A91" s="83" t="s">
        <v>101</v>
      </c>
      <c r="B91" s="84" t="s">
        <v>27</v>
      </c>
      <c r="C91" s="28" t="s">
        <v>102</v>
      </c>
      <c r="D91" s="27" t="s">
        <v>38</v>
      </c>
      <c r="E91" s="29">
        <v>45413</v>
      </c>
      <c r="F91" s="29">
        <v>45597</v>
      </c>
      <c r="G91" s="30">
        <v>70000</v>
      </c>
      <c r="H91" s="31">
        <v>0</v>
      </c>
      <c r="I91" s="32">
        <v>70000</v>
      </c>
      <c r="J91" s="32">
        <v>2009</v>
      </c>
      <c r="K91" s="32">
        <v>5368.48</v>
      </c>
      <c r="L91" s="74">
        <v>2128</v>
      </c>
      <c r="M91" s="32">
        <v>25</v>
      </c>
      <c r="N91" s="32">
        <f t="shared" ref="N91:N96" si="23">+J91+K91+L91+M91</f>
        <v>9530.48</v>
      </c>
      <c r="O91" s="32">
        <f t="shared" ref="O91:O96" si="24">+I91-N91</f>
        <v>60469.520000000004</v>
      </c>
    </row>
    <row r="92" spans="1:15" ht="16.5" customHeight="1" x14ac:dyDescent="0.25">
      <c r="A92" s="26" t="s">
        <v>103</v>
      </c>
      <c r="B92" s="27" t="s">
        <v>23</v>
      </c>
      <c r="C92" s="28" t="s">
        <v>104</v>
      </c>
      <c r="D92" s="27" t="s">
        <v>38</v>
      </c>
      <c r="E92" s="29">
        <v>45413</v>
      </c>
      <c r="F92" s="29">
        <v>45597</v>
      </c>
      <c r="G92" s="30">
        <v>70000</v>
      </c>
      <c r="H92" s="31">
        <v>0</v>
      </c>
      <c r="I92" s="32">
        <v>70000</v>
      </c>
      <c r="J92" s="32">
        <v>2009</v>
      </c>
      <c r="K92" s="32">
        <v>5368.48</v>
      </c>
      <c r="L92" s="74">
        <v>2128</v>
      </c>
      <c r="M92" s="32">
        <v>25</v>
      </c>
      <c r="N92" s="32">
        <f t="shared" si="23"/>
        <v>9530.48</v>
      </c>
      <c r="O92" s="32">
        <f t="shared" si="24"/>
        <v>60469.520000000004</v>
      </c>
    </row>
    <row r="93" spans="1:15" ht="16.5" customHeight="1" x14ac:dyDescent="0.25">
      <c r="A93" s="26" t="s">
        <v>105</v>
      </c>
      <c r="B93" s="27" t="s">
        <v>27</v>
      </c>
      <c r="C93" s="28" t="s">
        <v>104</v>
      </c>
      <c r="D93" s="27" t="s">
        <v>38</v>
      </c>
      <c r="E93" s="29">
        <v>45413</v>
      </c>
      <c r="F93" s="29">
        <v>45597</v>
      </c>
      <c r="G93" s="30">
        <v>70000</v>
      </c>
      <c r="H93" s="31">
        <v>0</v>
      </c>
      <c r="I93" s="32">
        <v>70000</v>
      </c>
      <c r="J93" s="32">
        <v>2009</v>
      </c>
      <c r="K93" s="32">
        <v>5368.48</v>
      </c>
      <c r="L93" s="74">
        <v>2128</v>
      </c>
      <c r="M93" s="32">
        <v>25</v>
      </c>
      <c r="N93" s="32">
        <f t="shared" si="23"/>
        <v>9530.48</v>
      </c>
      <c r="O93" s="32">
        <f t="shared" si="24"/>
        <v>60469.520000000004</v>
      </c>
    </row>
    <row r="94" spans="1:15" ht="16.5" customHeight="1" x14ac:dyDescent="0.25">
      <c r="A94" s="26" t="s">
        <v>106</v>
      </c>
      <c r="B94" s="27" t="s">
        <v>27</v>
      </c>
      <c r="C94" s="28" t="s">
        <v>104</v>
      </c>
      <c r="D94" s="27" t="s">
        <v>38</v>
      </c>
      <c r="E94" s="29">
        <v>45383</v>
      </c>
      <c r="F94" s="29">
        <v>45566</v>
      </c>
      <c r="G94" s="30">
        <v>65000</v>
      </c>
      <c r="H94" s="31">
        <v>0</v>
      </c>
      <c r="I94" s="32">
        <v>65000</v>
      </c>
      <c r="J94" s="32">
        <v>1865.5</v>
      </c>
      <c r="K94" s="32">
        <v>4427.58</v>
      </c>
      <c r="L94" s="74">
        <v>1976</v>
      </c>
      <c r="M94" s="32">
        <v>25</v>
      </c>
      <c r="N94" s="32">
        <f t="shared" si="23"/>
        <v>8294.08</v>
      </c>
      <c r="O94" s="32">
        <f t="shared" si="24"/>
        <v>56705.919999999998</v>
      </c>
    </row>
    <row r="95" spans="1:15" ht="16.5" customHeight="1" x14ac:dyDescent="0.25">
      <c r="A95" s="26" t="s">
        <v>107</v>
      </c>
      <c r="B95" s="27" t="s">
        <v>108</v>
      </c>
      <c r="C95" s="28" t="s">
        <v>104</v>
      </c>
      <c r="D95" s="27" t="s">
        <v>38</v>
      </c>
      <c r="E95" s="29">
        <v>45383</v>
      </c>
      <c r="F95" s="29">
        <v>45566</v>
      </c>
      <c r="G95" s="30">
        <v>65000</v>
      </c>
      <c r="H95" s="31">
        <v>0</v>
      </c>
      <c r="I95" s="32">
        <v>65000</v>
      </c>
      <c r="J95" s="32">
        <v>1865.5</v>
      </c>
      <c r="K95" s="32">
        <v>4427.58</v>
      </c>
      <c r="L95" s="74">
        <v>1976</v>
      </c>
      <c r="M95" s="32">
        <v>25</v>
      </c>
      <c r="N95" s="32">
        <f t="shared" si="23"/>
        <v>8294.08</v>
      </c>
      <c r="O95" s="32">
        <f t="shared" si="24"/>
        <v>56705.919999999998</v>
      </c>
    </row>
    <row r="96" spans="1:15" ht="16.5" customHeight="1" x14ac:dyDescent="0.25">
      <c r="A96" s="26" t="s">
        <v>109</v>
      </c>
      <c r="B96" s="27" t="s">
        <v>23</v>
      </c>
      <c r="C96" s="28" t="s">
        <v>110</v>
      </c>
      <c r="D96" s="27" t="s">
        <v>38</v>
      </c>
      <c r="E96" s="29">
        <v>45383</v>
      </c>
      <c r="F96" s="29">
        <v>45566</v>
      </c>
      <c r="G96" s="30">
        <v>55000</v>
      </c>
      <c r="H96" s="31">
        <v>0</v>
      </c>
      <c r="I96" s="32">
        <v>55000</v>
      </c>
      <c r="J96" s="32">
        <v>1578.5</v>
      </c>
      <c r="K96" s="32">
        <v>2559.6799999999998</v>
      </c>
      <c r="L96" s="74">
        <v>1672</v>
      </c>
      <c r="M96" s="32">
        <v>25</v>
      </c>
      <c r="N96" s="32">
        <f t="shared" si="23"/>
        <v>5835.18</v>
      </c>
      <c r="O96" s="32">
        <f t="shared" si="24"/>
        <v>49164.82</v>
      </c>
    </row>
    <row r="97" spans="1:19" x14ac:dyDescent="0.25">
      <c r="A97" s="21" t="s">
        <v>29</v>
      </c>
      <c r="B97" s="46"/>
      <c r="C97" s="37">
        <v>6</v>
      </c>
      <c r="D97" s="46"/>
      <c r="E97" s="78"/>
      <c r="F97" s="81"/>
      <c r="G97" s="38">
        <f>SUM(G91:G96)</f>
        <v>395000</v>
      </c>
      <c r="H97" s="35">
        <f t="shared" ref="H97" si="25">SUM(H96)</f>
        <v>0</v>
      </c>
      <c r="I97" s="38">
        <f t="shared" ref="I97:N97" si="26">SUM(I91:I96)</f>
        <v>395000</v>
      </c>
      <c r="J97" s="38">
        <f t="shared" si="26"/>
        <v>11336.5</v>
      </c>
      <c r="K97" s="38">
        <f t="shared" si="26"/>
        <v>27520.28</v>
      </c>
      <c r="L97" s="38">
        <f t="shared" si="26"/>
        <v>12008</v>
      </c>
      <c r="M97" s="38">
        <f>SUM(M91:M96)</f>
        <v>150</v>
      </c>
      <c r="N97" s="38">
        <f t="shared" si="26"/>
        <v>51014.78</v>
      </c>
      <c r="O97" s="38">
        <f>SUM(O91:O96)</f>
        <v>343985.22</v>
      </c>
    </row>
    <row r="98" spans="1:19" x14ac:dyDescent="0.25">
      <c r="A98" s="36"/>
      <c r="B98" s="49"/>
      <c r="C98" s="37"/>
      <c r="D98" s="46"/>
      <c r="E98" s="50"/>
      <c r="F98" s="48"/>
      <c r="G98" s="38"/>
      <c r="H98" s="39"/>
      <c r="I98" s="40"/>
      <c r="J98" s="40"/>
      <c r="K98" s="40"/>
      <c r="L98" s="66"/>
      <c r="M98" s="40"/>
      <c r="N98" s="40"/>
      <c r="O98" s="40"/>
    </row>
    <row r="99" spans="1:19" ht="33" customHeight="1" x14ac:dyDescent="0.25">
      <c r="A99" s="70" t="s">
        <v>111</v>
      </c>
      <c r="B99" s="71"/>
      <c r="C99" s="37"/>
      <c r="D99" s="46"/>
      <c r="E99" s="47"/>
      <c r="F99" s="48"/>
      <c r="G99" s="38"/>
      <c r="H99" s="35"/>
      <c r="I99" s="53"/>
      <c r="J99" s="53"/>
      <c r="K99" s="53"/>
      <c r="L99" s="72"/>
      <c r="M99" s="53"/>
      <c r="N99" s="53"/>
      <c r="O99" s="53"/>
    </row>
    <row r="100" spans="1:19" ht="18.75" customHeight="1" x14ac:dyDescent="0.25">
      <c r="A100" s="41" t="s">
        <v>112</v>
      </c>
      <c r="B100" s="42" t="s">
        <v>27</v>
      </c>
      <c r="C100" s="28" t="s">
        <v>113</v>
      </c>
      <c r="D100" s="27" t="s">
        <v>38</v>
      </c>
      <c r="E100" s="29">
        <v>45413</v>
      </c>
      <c r="F100" s="29">
        <v>45597</v>
      </c>
      <c r="G100" s="30">
        <v>70000</v>
      </c>
      <c r="H100" s="44">
        <v>0</v>
      </c>
      <c r="I100" s="45">
        <v>70000</v>
      </c>
      <c r="J100" s="45">
        <v>2009</v>
      </c>
      <c r="K100" s="45">
        <v>5368.48</v>
      </c>
      <c r="L100" s="61">
        <v>2128</v>
      </c>
      <c r="M100" s="45">
        <v>525</v>
      </c>
      <c r="N100" s="45">
        <f>+J100+K100+L100+M100</f>
        <v>10030.48</v>
      </c>
      <c r="O100" s="45">
        <f>+I100-N100</f>
        <v>59969.520000000004</v>
      </c>
    </row>
    <row r="101" spans="1:19" x14ac:dyDescent="0.25">
      <c r="A101" s="21" t="s">
        <v>29</v>
      </c>
      <c r="B101" s="46"/>
      <c r="C101" s="37">
        <v>1</v>
      </c>
      <c r="D101" s="46"/>
      <c r="E101" s="78"/>
      <c r="F101" s="81"/>
      <c r="G101" s="38">
        <f>SUM(G100)</f>
        <v>70000</v>
      </c>
      <c r="H101" s="35">
        <f t="shared" ref="H101:O101" si="27">SUM(H100)</f>
        <v>0</v>
      </c>
      <c r="I101" s="38">
        <f t="shared" si="27"/>
        <v>70000</v>
      </c>
      <c r="J101" s="38">
        <f t="shared" si="27"/>
        <v>2009</v>
      </c>
      <c r="K101" s="38">
        <f t="shared" si="27"/>
        <v>5368.48</v>
      </c>
      <c r="L101" s="38">
        <f t="shared" si="27"/>
        <v>2128</v>
      </c>
      <c r="M101" s="38">
        <f>SUM(M100)</f>
        <v>525</v>
      </c>
      <c r="N101" s="38">
        <f>SUM(N100)</f>
        <v>10030.48</v>
      </c>
      <c r="O101" s="38">
        <f t="shared" si="27"/>
        <v>59969.520000000004</v>
      </c>
    </row>
    <row r="102" spans="1:19" x14ac:dyDescent="0.25">
      <c r="A102" s="36"/>
      <c r="B102" s="49"/>
      <c r="C102" s="37"/>
      <c r="D102" s="46"/>
      <c r="E102" s="82"/>
      <c r="F102" s="81"/>
      <c r="G102" s="38"/>
      <c r="H102" s="39"/>
      <c r="I102" s="51"/>
      <c r="J102" s="51"/>
      <c r="K102" s="51"/>
      <c r="L102" s="51"/>
      <c r="M102" s="51"/>
      <c r="N102" s="51"/>
      <c r="O102" s="51"/>
    </row>
    <row r="103" spans="1:19" x14ac:dyDescent="0.25">
      <c r="A103" s="36"/>
      <c r="B103" s="49"/>
      <c r="C103" s="37"/>
      <c r="D103" s="46"/>
      <c r="E103" s="50"/>
      <c r="F103" s="48"/>
      <c r="G103" s="38"/>
      <c r="H103" s="39"/>
      <c r="I103" s="40"/>
      <c r="J103" s="40"/>
      <c r="K103" s="40"/>
      <c r="L103" s="66"/>
      <c r="M103" s="40"/>
      <c r="N103" s="40"/>
      <c r="O103" s="40"/>
    </row>
    <row r="104" spans="1:19" x14ac:dyDescent="0.25">
      <c r="A104" s="36" t="s">
        <v>114</v>
      </c>
      <c r="B104" s="49"/>
      <c r="C104" s="37"/>
      <c r="D104" s="46"/>
      <c r="E104" s="85"/>
      <c r="F104" s="86"/>
      <c r="G104" s="38"/>
      <c r="H104" s="39"/>
      <c r="I104" s="40"/>
      <c r="J104" s="40"/>
      <c r="K104" s="40"/>
      <c r="L104" s="66"/>
      <c r="M104" s="40"/>
      <c r="N104" s="40"/>
      <c r="O104" s="40"/>
    </row>
    <row r="105" spans="1:19" ht="15" customHeight="1" x14ac:dyDescent="0.25">
      <c r="A105" s="26" t="s">
        <v>115</v>
      </c>
      <c r="B105" s="27" t="s">
        <v>27</v>
      </c>
      <c r="C105" s="28" t="s">
        <v>116</v>
      </c>
      <c r="D105" s="27" t="s">
        <v>38</v>
      </c>
      <c r="E105" s="29">
        <v>45413</v>
      </c>
      <c r="F105" s="29">
        <v>45597</v>
      </c>
      <c r="G105" s="30">
        <v>120000</v>
      </c>
      <c r="H105" s="31">
        <v>0</v>
      </c>
      <c r="I105" s="32">
        <v>120000</v>
      </c>
      <c r="J105" s="32">
        <v>3444</v>
      </c>
      <c r="K105" s="32">
        <v>16809.87</v>
      </c>
      <c r="L105" s="32">
        <v>3648</v>
      </c>
      <c r="M105" s="32">
        <v>25</v>
      </c>
      <c r="N105" s="32">
        <f t="shared" ref="N105" si="28">+J105+K105+L105+M105</f>
        <v>23926.87</v>
      </c>
      <c r="O105" s="32">
        <f t="shared" ref="O105" si="29">+I105-N105</f>
        <v>96073.13</v>
      </c>
    </row>
    <row r="106" spans="1:19" ht="15" customHeight="1" x14ac:dyDescent="0.25">
      <c r="A106" s="26" t="s">
        <v>117</v>
      </c>
      <c r="B106" s="27" t="s">
        <v>27</v>
      </c>
      <c r="C106" s="28" t="s">
        <v>118</v>
      </c>
      <c r="D106" s="27" t="s">
        <v>38</v>
      </c>
      <c r="E106" s="29">
        <v>45413</v>
      </c>
      <c r="F106" s="29">
        <v>45597</v>
      </c>
      <c r="G106" s="30">
        <v>70000</v>
      </c>
      <c r="H106" s="31">
        <v>0</v>
      </c>
      <c r="I106" s="32">
        <v>70000</v>
      </c>
      <c r="J106" s="32">
        <v>2009</v>
      </c>
      <c r="K106" s="32">
        <v>5025.38</v>
      </c>
      <c r="L106" s="32">
        <v>2128</v>
      </c>
      <c r="M106" s="32">
        <v>1740.46</v>
      </c>
      <c r="N106" s="45">
        <f>+J106+K106+L106+M106</f>
        <v>10902.84</v>
      </c>
      <c r="O106" s="32">
        <f>+I106-N106</f>
        <v>59097.16</v>
      </c>
    </row>
    <row r="107" spans="1:19" ht="15" customHeight="1" x14ac:dyDescent="0.25">
      <c r="A107" s="26" t="s">
        <v>119</v>
      </c>
      <c r="B107" s="27" t="s">
        <v>23</v>
      </c>
      <c r="C107" s="28" t="s">
        <v>120</v>
      </c>
      <c r="D107" s="27" t="s">
        <v>38</v>
      </c>
      <c r="E107" s="29">
        <v>45413</v>
      </c>
      <c r="F107" s="29">
        <v>45597</v>
      </c>
      <c r="G107" s="30">
        <v>70000</v>
      </c>
      <c r="H107" s="31">
        <v>0</v>
      </c>
      <c r="I107" s="32">
        <v>70000</v>
      </c>
      <c r="J107" s="32">
        <v>2009</v>
      </c>
      <c r="K107" s="32">
        <v>5368.48</v>
      </c>
      <c r="L107" s="32">
        <v>2128</v>
      </c>
      <c r="M107" s="32">
        <v>25</v>
      </c>
      <c r="N107" s="45">
        <f t="shared" ref="N107:N126" si="30">+J107+K107+L107+M107</f>
        <v>9530.48</v>
      </c>
      <c r="O107" s="32">
        <f t="shared" ref="O107:O117" si="31">+I107-N107</f>
        <v>60469.520000000004</v>
      </c>
    </row>
    <row r="108" spans="1:19" ht="15" customHeight="1" x14ac:dyDescent="0.25">
      <c r="A108" s="26" t="s">
        <v>121</v>
      </c>
      <c r="B108" s="27" t="s">
        <v>27</v>
      </c>
      <c r="C108" s="28" t="s">
        <v>122</v>
      </c>
      <c r="D108" s="27" t="s">
        <v>38</v>
      </c>
      <c r="E108" s="29">
        <v>45413</v>
      </c>
      <c r="F108" s="29">
        <v>45597</v>
      </c>
      <c r="G108" s="30">
        <v>70000</v>
      </c>
      <c r="H108" s="31">
        <v>0</v>
      </c>
      <c r="I108" s="32">
        <v>70000</v>
      </c>
      <c r="J108" s="32">
        <v>2009</v>
      </c>
      <c r="K108" s="32">
        <v>5368.48</v>
      </c>
      <c r="L108" s="32">
        <v>2128</v>
      </c>
      <c r="M108" s="32">
        <v>25</v>
      </c>
      <c r="N108" s="45">
        <f t="shared" si="30"/>
        <v>9530.48</v>
      </c>
      <c r="O108" s="32">
        <f t="shared" si="31"/>
        <v>60469.520000000004</v>
      </c>
    </row>
    <row r="109" spans="1:19" ht="15" customHeight="1" x14ac:dyDescent="0.25">
      <c r="A109" s="26" t="s">
        <v>123</v>
      </c>
      <c r="B109" s="27" t="s">
        <v>27</v>
      </c>
      <c r="C109" s="28" t="s">
        <v>113</v>
      </c>
      <c r="D109" s="27" t="s">
        <v>38</v>
      </c>
      <c r="E109" s="29">
        <v>45413</v>
      </c>
      <c r="F109" s="29">
        <v>45597</v>
      </c>
      <c r="G109" s="30">
        <v>70000</v>
      </c>
      <c r="H109" s="31">
        <v>0</v>
      </c>
      <c r="I109" s="32">
        <v>70000</v>
      </c>
      <c r="J109" s="32">
        <v>2009</v>
      </c>
      <c r="K109" s="32">
        <v>5025.38</v>
      </c>
      <c r="L109" s="32">
        <v>2128</v>
      </c>
      <c r="M109" s="32">
        <v>1740.46</v>
      </c>
      <c r="N109" s="45">
        <f t="shared" si="30"/>
        <v>10902.84</v>
      </c>
      <c r="O109" s="32">
        <f t="shared" si="31"/>
        <v>59097.16</v>
      </c>
    </row>
    <row r="110" spans="1:19" ht="15" customHeight="1" x14ac:dyDescent="0.25">
      <c r="A110" s="26" t="s">
        <v>124</v>
      </c>
      <c r="B110" s="27" t="s">
        <v>27</v>
      </c>
      <c r="C110" s="28" t="s">
        <v>125</v>
      </c>
      <c r="D110" s="27" t="s">
        <v>38</v>
      </c>
      <c r="E110" s="29">
        <v>45413</v>
      </c>
      <c r="F110" s="29">
        <v>45597</v>
      </c>
      <c r="G110" s="30">
        <v>70000</v>
      </c>
      <c r="H110" s="31">
        <v>0</v>
      </c>
      <c r="I110" s="32">
        <v>70000</v>
      </c>
      <c r="J110" s="32">
        <v>2009</v>
      </c>
      <c r="K110" s="32">
        <v>4682.29</v>
      </c>
      <c r="L110" s="32">
        <v>2128</v>
      </c>
      <c r="M110" s="32">
        <v>3455.92</v>
      </c>
      <c r="N110" s="45">
        <f t="shared" si="30"/>
        <v>12275.210000000001</v>
      </c>
      <c r="O110" s="32">
        <f t="shared" si="31"/>
        <v>57724.79</v>
      </c>
    </row>
    <row r="111" spans="1:19" ht="15" customHeight="1" x14ac:dyDescent="0.25">
      <c r="A111" s="26" t="s">
        <v>126</v>
      </c>
      <c r="B111" s="87" t="s">
        <v>23</v>
      </c>
      <c r="C111" s="28" t="s">
        <v>127</v>
      </c>
      <c r="D111" s="27" t="s">
        <v>38</v>
      </c>
      <c r="E111" s="29">
        <v>45413</v>
      </c>
      <c r="F111" s="29">
        <v>45597</v>
      </c>
      <c r="G111" s="30">
        <v>70000</v>
      </c>
      <c r="H111" s="31">
        <v>0</v>
      </c>
      <c r="I111" s="32">
        <v>70000</v>
      </c>
      <c r="J111" s="32">
        <v>2009</v>
      </c>
      <c r="K111" s="88">
        <v>5025.38</v>
      </c>
      <c r="L111" s="32">
        <v>2128</v>
      </c>
      <c r="M111" s="32">
        <v>1740.46</v>
      </c>
      <c r="N111" s="45">
        <f t="shared" si="30"/>
        <v>10902.84</v>
      </c>
      <c r="O111" s="32">
        <f t="shared" si="31"/>
        <v>59097.16</v>
      </c>
      <c r="P111" s="89"/>
      <c r="Q111" s="89"/>
      <c r="R111" s="89"/>
      <c r="S111" s="89"/>
    </row>
    <row r="112" spans="1:19" ht="15" customHeight="1" x14ac:dyDescent="0.25">
      <c r="A112" s="26" t="s">
        <v>128</v>
      </c>
      <c r="B112" s="87" t="s">
        <v>23</v>
      </c>
      <c r="C112" s="28" t="s">
        <v>102</v>
      </c>
      <c r="D112" s="27" t="s">
        <v>38</v>
      </c>
      <c r="E112" s="29">
        <v>45505</v>
      </c>
      <c r="F112" s="29">
        <v>45689</v>
      </c>
      <c r="G112" s="30">
        <v>70000</v>
      </c>
      <c r="H112" s="31">
        <v>0</v>
      </c>
      <c r="I112" s="32">
        <v>70000</v>
      </c>
      <c r="J112" s="32">
        <v>2009</v>
      </c>
      <c r="K112" s="32">
        <v>5368.48</v>
      </c>
      <c r="L112" s="32">
        <v>2128</v>
      </c>
      <c r="M112" s="32">
        <v>25</v>
      </c>
      <c r="N112" s="45">
        <f t="shared" si="30"/>
        <v>9530.48</v>
      </c>
      <c r="O112" s="32">
        <f t="shared" si="31"/>
        <v>60469.520000000004</v>
      </c>
      <c r="P112" s="89"/>
      <c r="Q112" s="89"/>
      <c r="R112" s="89"/>
      <c r="S112" s="89"/>
    </row>
    <row r="113" spans="1:15" ht="15.75" customHeight="1" x14ac:dyDescent="0.25">
      <c r="A113" s="26" t="s">
        <v>129</v>
      </c>
      <c r="B113" s="27" t="s">
        <v>23</v>
      </c>
      <c r="C113" s="28" t="s">
        <v>102</v>
      </c>
      <c r="D113" s="27" t="s">
        <v>38</v>
      </c>
      <c r="E113" s="29">
        <v>45413</v>
      </c>
      <c r="F113" s="29">
        <v>45597</v>
      </c>
      <c r="G113" s="30">
        <v>70000</v>
      </c>
      <c r="H113" s="31">
        <v>0</v>
      </c>
      <c r="I113" s="32">
        <v>70000</v>
      </c>
      <c r="J113" s="32">
        <v>2009</v>
      </c>
      <c r="K113" s="32">
        <v>5368.48</v>
      </c>
      <c r="L113" s="74">
        <v>2128</v>
      </c>
      <c r="M113" s="32">
        <v>25</v>
      </c>
      <c r="N113" s="45">
        <f t="shared" si="30"/>
        <v>9530.48</v>
      </c>
      <c r="O113" s="32">
        <f t="shared" si="31"/>
        <v>60469.520000000004</v>
      </c>
    </row>
    <row r="114" spans="1:15" ht="15" customHeight="1" x14ac:dyDescent="0.25">
      <c r="A114" s="26" t="s">
        <v>130</v>
      </c>
      <c r="B114" s="27" t="s">
        <v>27</v>
      </c>
      <c r="C114" s="28" t="s">
        <v>113</v>
      </c>
      <c r="D114" s="27" t="s">
        <v>38</v>
      </c>
      <c r="E114" s="29">
        <v>45413</v>
      </c>
      <c r="F114" s="29">
        <v>45597</v>
      </c>
      <c r="G114" s="30">
        <v>70000</v>
      </c>
      <c r="H114" s="31">
        <v>0</v>
      </c>
      <c r="I114" s="32">
        <v>70000</v>
      </c>
      <c r="J114" s="32">
        <v>2009</v>
      </c>
      <c r="K114" s="32">
        <v>5368.48</v>
      </c>
      <c r="L114" s="32">
        <v>2128</v>
      </c>
      <c r="M114" s="32">
        <v>25</v>
      </c>
      <c r="N114" s="45">
        <f t="shared" si="30"/>
        <v>9530.48</v>
      </c>
      <c r="O114" s="32">
        <f t="shared" si="31"/>
        <v>60469.520000000004</v>
      </c>
    </row>
    <row r="115" spans="1:15" ht="15" customHeight="1" x14ac:dyDescent="0.25">
      <c r="A115" s="26" t="s">
        <v>131</v>
      </c>
      <c r="B115" s="27" t="s">
        <v>23</v>
      </c>
      <c r="C115" s="28" t="s">
        <v>113</v>
      </c>
      <c r="D115" s="27" t="s">
        <v>38</v>
      </c>
      <c r="E115" s="29">
        <v>45413</v>
      </c>
      <c r="F115" s="29">
        <v>45597</v>
      </c>
      <c r="G115" s="30">
        <v>70000</v>
      </c>
      <c r="H115" s="31">
        <v>0</v>
      </c>
      <c r="I115" s="32">
        <v>70000</v>
      </c>
      <c r="J115" s="32">
        <v>2009</v>
      </c>
      <c r="K115" s="32">
        <v>5368.48</v>
      </c>
      <c r="L115" s="32">
        <v>2128</v>
      </c>
      <c r="M115" s="32">
        <v>25</v>
      </c>
      <c r="N115" s="45">
        <f t="shared" si="30"/>
        <v>9530.48</v>
      </c>
      <c r="O115" s="32">
        <f t="shared" si="31"/>
        <v>60469.520000000004</v>
      </c>
    </row>
    <row r="116" spans="1:15" ht="13.5" customHeight="1" x14ac:dyDescent="0.25">
      <c r="A116" s="26" t="s">
        <v>132</v>
      </c>
      <c r="B116" s="27" t="s">
        <v>27</v>
      </c>
      <c r="C116" s="28" t="s">
        <v>104</v>
      </c>
      <c r="D116" s="27" t="s">
        <v>38</v>
      </c>
      <c r="E116" s="29">
        <v>45413</v>
      </c>
      <c r="F116" s="29">
        <v>45597</v>
      </c>
      <c r="G116" s="30">
        <v>70000</v>
      </c>
      <c r="H116" s="31">
        <v>0</v>
      </c>
      <c r="I116" s="32">
        <v>70000</v>
      </c>
      <c r="J116" s="32">
        <v>2009</v>
      </c>
      <c r="K116" s="32">
        <v>5368.48</v>
      </c>
      <c r="L116" s="32">
        <v>2128</v>
      </c>
      <c r="M116" s="32">
        <v>25</v>
      </c>
      <c r="N116" s="45">
        <f t="shared" si="30"/>
        <v>9530.48</v>
      </c>
      <c r="O116" s="32">
        <f t="shared" si="31"/>
        <v>60469.520000000004</v>
      </c>
    </row>
    <row r="117" spans="1:15" ht="15" customHeight="1" x14ac:dyDescent="0.25">
      <c r="A117" s="26" t="s">
        <v>133</v>
      </c>
      <c r="B117" s="27" t="s">
        <v>23</v>
      </c>
      <c r="C117" s="28" t="s">
        <v>104</v>
      </c>
      <c r="D117" s="27" t="s">
        <v>38</v>
      </c>
      <c r="E117" s="29">
        <v>45383</v>
      </c>
      <c r="F117" s="29">
        <v>45566</v>
      </c>
      <c r="G117" s="30">
        <v>65000</v>
      </c>
      <c r="H117" s="31">
        <v>0</v>
      </c>
      <c r="I117" s="32">
        <v>65000</v>
      </c>
      <c r="J117" s="32">
        <v>1865.5</v>
      </c>
      <c r="K117" s="32">
        <v>4427.58</v>
      </c>
      <c r="L117" s="32">
        <v>1976</v>
      </c>
      <c r="M117" s="32">
        <v>25</v>
      </c>
      <c r="N117" s="45">
        <f t="shared" si="30"/>
        <v>8294.08</v>
      </c>
      <c r="O117" s="32">
        <f t="shared" si="31"/>
        <v>56705.919999999998</v>
      </c>
    </row>
    <row r="118" spans="1:15" ht="15" customHeight="1" x14ac:dyDescent="0.25">
      <c r="A118" s="26" t="s">
        <v>134</v>
      </c>
      <c r="B118" s="27" t="s">
        <v>27</v>
      </c>
      <c r="C118" s="28" t="s">
        <v>83</v>
      </c>
      <c r="D118" s="27" t="s">
        <v>38</v>
      </c>
      <c r="E118" s="29">
        <v>45383</v>
      </c>
      <c r="F118" s="29">
        <v>45566</v>
      </c>
      <c r="G118" s="30">
        <v>65000</v>
      </c>
      <c r="H118" s="31">
        <v>0</v>
      </c>
      <c r="I118" s="32">
        <v>65000</v>
      </c>
      <c r="J118" s="32">
        <v>1865.5</v>
      </c>
      <c r="K118" s="32">
        <v>4427.58</v>
      </c>
      <c r="L118" s="32">
        <v>1976</v>
      </c>
      <c r="M118" s="32">
        <v>25</v>
      </c>
      <c r="N118" s="45">
        <f t="shared" si="30"/>
        <v>8294.08</v>
      </c>
      <c r="O118" s="32">
        <f>+I118-N118</f>
        <v>56705.919999999998</v>
      </c>
    </row>
    <row r="119" spans="1:15" ht="15" customHeight="1" x14ac:dyDescent="0.25">
      <c r="A119" s="26" t="s">
        <v>135</v>
      </c>
      <c r="B119" s="27" t="s">
        <v>27</v>
      </c>
      <c r="C119" s="28" t="s">
        <v>83</v>
      </c>
      <c r="D119" s="27" t="s">
        <v>38</v>
      </c>
      <c r="E119" s="29">
        <v>45383</v>
      </c>
      <c r="F119" s="29">
        <v>45566</v>
      </c>
      <c r="G119" s="30">
        <v>65000</v>
      </c>
      <c r="H119" s="31">
        <v>0</v>
      </c>
      <c r="I119" s="32">
        <v>65000</v>
      </c>
      <c r="J119" s="32">
        <v>1865.5</v>
      </c>
      <c r="K119" s="32">
        <v>4427.58</v>
      </c>
      <c r="L119" s="32">
        <v>1976</v>
      </c>
      <c r="M119" s="32">
        <v>25</v>
      </c>
      <c r="N119" s="45">
        <f t="shared" si="30"/>
        <v>8294.08</v>
      </c>
      <c r="O119" s="32">
        <f t="shared" ref="O119:O134" si="32">+I119-N119</f>
        <v>56705.919999999998</v>
      </c>
    </row>
    <row r="120" spans="1:15" ht="15" customHeight="1" x14ac:dyDescent="0.25">
      <c r="A120" s="26" t="s">
        <v>136</v>
      </c>
      <c r="B120" s="27" t="s">
        <v>108</v>
      </c>
      <c r="C120" s="28" t="s">
        <v>83</v>
      </c>
      <c r="D120" s="27" t="s">
        <v>38</v>
      </c>
      <c r="E120" s="29">
        <v>45383</v>
      </c>
      <c r="F120" s="29">
        <v>45566</v>
      </c>
      <c r="G120" s="30">
        <v>65000</v>
      </c>
      <c r="H120" s="31">
        <v>0</v>
      </c>
      <c r="I120" s="32">
        <v>65000</v>
      </c>
      <c r="J120" s="32">
        <v>1865.5</v>
      </c>
      <c r="K120" s="32">
        <v>4427.58</v>
      </c>
      <c r="L120" s="32">
        <v>1976</v>
      </c>
      <c r="M120" s="32">
        <v>25</v>
      </c>
      <c r="N120" s="45">
        <f t="shared" si="30"/>
        <v>8294.08</v>
      </c>
      <c r="O120" s="32">
        <f t="shared" si="32"/>
        <v>56705.919999999998</v>
      </c>
    </row>
    <row r="121" spans="1:15" ht="15" customHeight="1" x14ac:dyDescent="0.25">
      <c r="A121" s="26" t="s">
        <v>137</v>
      </c>
      <c r="B121" s="27" t="s">
        <v>23</v>
      </c>
      <c r="C121" s="28" t="s">
        <v>83</v>
      </c>
      <c r="D121" s="27" t="s">
        <v>38</v>
      </c>
      <c r="E121" s="29">
        <v>45383</v>
      </c>
      <c r="F121" s="29">
        <v>45566</v>
      </c>
      <c r="G121" s="30">
        <v>65000</v>
      </c>
      <c r="H121" s="31">
        <v>0</v>
      </c>
      <c r="I121" s="32">
        <v>65000</v>
      </c>
      <c r="J121" s="32">
        <v>1865.5</v>
      </c>
      <c r="K121" s="32">
        <v>4427.58</v>
      </c>
      <c r="L121" s="32">
        <v>1976</v>
      </c>
      <c r="M121" s="32">
        <v>25</v>
      </c>
      <c r="N121" s="45">
        <f t="shared" si="30"/>
        <v>8294.08</v>
      </c>
      <c r="O121" s="32">
        <f t="shared" si="32"/>
        <v>56705.919999999998</v>
      </c>
    </row>
    <row r="122" spans="1:15" ht="15" customHeight="1" x14ac:dyDescent="0.25">
      <c r="A122" s="26" t="s">
        <v>138</v>
      </c>
      <c r="B122" s="27" t="s">
        <v>27</v>
      </c>
      <c r="C122" s="28" t="s">
        <v>83</v>
      </c>
      <c r="D122" s="27" t="s">
        <v>38</v>
      </c>
      <c r="E122" s="29">
        <v>45383</v>
      </c>
      <c r="F122" s="29">
        <v>45566</v>
      </c>
      <c r="G122" s="30">
        <v>65000</v>
      </c>
      <c r="H122" s="31">
        <v>0</v>
      </c>
      <c r="I122" s="32">
        <v>65000</v>
      </c>
      <c r="J122" s="32">
        <v>1865.5</v>
      </c>
      <c r="K122" s="32">
        <v>4427.58</v>
      </c>
      <c r="L122" s="32">
        <v>1976</v>
      </c>
      <c r="M122" s="32">
        <v>25</v>
      </c>
      <c r="N122" s="45">
        <f t="shared" si="30"/>
        <v>8294.08</v>
      </c>
      <c r="O122" s="32">
        <f t="shared" si="32"/>
        <v>56705.919999999998</v>
      </c>
    </row>
    <row r="123" spans="1:15" ht="15" customHeight="1" x14ac:dyDescent="0.25">
      <c r="A123" s="26" t="s">
        <v>139</v>
      </c>
      <c r="B123" s="27" t="s">
        <v>108</v>
      </c>
      <c r="C123" s="28" t="s">
        <v>104</v>
      </c>
      <c r="D123" s="27" t="s">
        <v>38</v>
      </c>
      <c r="E123" s="29">
        <v>45383</v>
      </c>
      <c r="F123" s="29">
        <v>45566</v>
      </c>
      <c r="G123" s="30">
        <v>65000</v>
      </c>
      <c r="H123" s="31">
        <v>0</v>
      </c>
      <c r="I123" s="32">
        <v>65000</v>
      </c>
      <c r="J123" s="32">
        <v>1865.5</v>
      </c>
      <c r="K123" s="32">
        <v>4427.58</v>
      </c>
      <c r="L123" s="32">
        <v>1976</v>
      </c>
      <c r="M123" s="32">
        <v>25</v>
      </c>
      <c r="N123" s="45">
        <f t="shared" si="30"/>
        <v>8294.08</v>
      </c>
      <c r="O123" s="32">
        <f t="shared" si="32"/>
        <v>56705.919999999998</v>
      </c>
    </row>
    <row r="124" spans="1:15" ht="15" customHeight="1" x14ac:dyDescent="0.25">
      <c r="A124" s="26" t="s">
        <v>140</v>
      </c>
      <c r="B124" s="27" t="s">
        <v>27</v>
      </c>
      <c r="C124" s="28" t="s">
        <v>104</v>
      </c>
      <c r="D124" s="27" t="s">
        <v>38</v>
      </c>
      <c r="E124" s="29">
        <v>45383</v>
      </c>
      <c r="F124" s="29">
        <v>45566</v>
      </c>
      <c r="G124" s="30">
        <v>65000</v>
      </c>
      <c r="H124" s="31">
        <v>0</v>
      </c>
      <c r="I124" s="32">
        <v>65000</v>
      </c>
      <c r="J124" s="32">
        <v>1865.5</v>
      </c>
      <c r="K124" s="32">
        <v>4427.58</v>
      </c>
      <c r="L124" s="32">
        <v>1976</v>
      </c>
      <c r="M124" s="32">
        <v>25</v>
      </c>
      <c r="N124" s="45">
        <f t="shared" si="30"/>
        <v>8294.08</v>
      </c>
      <c r="O124" s="32">
        <f t="shared" si="32"/>
        <v>56705.919999999998</v>
      </c>
    </row>
    <row r="125" spans="1:15" ht="15" customHeight="1" x14ac:dyDescent="0.25">
      <c r="A125" s="26" t="s">
        <v>141</v>
      </c>
      <c r="B125" s="27" t="s">
        <v>23</v>
      </c>
      <c r="C125" s="28" t="s">
        <v>104</v>
      </c>
      <c r="D125" s="27" t="s">
        <v>38</v>
      </c>
      <c r="E125" s="29">
        <v>45383</v>
      </c>
      <c r="F125" s="29">
        <v>45566</v>
      </c>
      <c r="G125" s="30">
        <v>65000</v>
      </c>
      <c r="H125" s="31">
        <v>0</v>
      </c>
      <c r="I125" s="32">
        <v>65000</v>
      </c>
      <c r="J125" s="32">
        <v>1865.5</v>
      </c>
      <c r="K125" s="32">
        <v>4427.58</v>
      </c>
      <c r="L125" s="32">
        <v>1976</v>
      </c>
      <c r="M125" s="32">
        <v>25</v>
      </c>
      <c r="N125" s="45">
        <f t="shared" si="30"/>
        <v>8294.08</v>
      </c>
      <c r="O125" s="32">
        <f t="shared" si="32"/>
        <v>56705.919999999998</v>
      </c>
    </row>
    <row r="126" spans="1:15" ht="16.5" customHeight="1" x14ac:dyDescent="0.25">
      <c r="A126" s="26" t="s">
        <v>142</v>
      </c>
      <c r="B126" s="27" t="s">
        <v>23</v>
      </c>
      <c r="C126" s="28" t="s">
        <v>104</v>
      </c>
      <c r="D126" s="27" t="s">
        <v>38</v>
      </c>
      <c r="E126" s="29">
        <v>45383</v>
      </c>
      <c r="F126" s="29">
        <v>45566</v>
      </c>
      <c r="G126" s="30">
        <v>65000</v>
      </c>
      <c r="H126" s="31">
        <v>0</v>
      </c>
      <c r="I126" s="32">
        <v>65000</v>
      </c>
      <c r="J126" s="32">
        <v>1865.5</v>
      </c>
      <c r="K126" s="32">
        <v>4427.58</v>
      </c>
      <c r="L126" s="32">
        <v>1976</v>
      </c>
      <c r="M126" s="32">
        <v>25</v>
      </c>
      <c r="N126" s="45">
        <f t="shared" si="30"/>
        <v>8294.08</v>
      </c>
      <c r="O126" s="32">
        <f t="shared" si="32"/>
        <v>56705.919999999998</v>
      </c>
    </row>
    <row r="127" spans="1:15" ht="16.5" customHeight="1" x14ac:dyDescent="0.25">
      <c r="A127" s="26" t="s">
        <v>143</v>
      </c>
      <c r="B127" s="27" t="s">
        <v>27</v>
      </c>
      <c r="C127" s="28" t="s">
        <v>144</v>
      </c>
      <c r="D127" s="27" t="s">
        <v>38</v>
      </c>
      <c r="E127" s="29">
        <v>45413</v>
      </c>
      <c r="F127" s="29">
        <v>45597</v>
      </c>
      <c r="G127" s="30">
        <v>65000</v>
      </c>
      <c r="H127" s="31">
        <v>0</v>
      </c>
      <c r="I127" s="32">
        <v>65000</v>
      </c>
      <c r="J127" s="32">
        <v>1865.5</v>
      </c>
      <c r="K127" s="32">
        <v>4427.58</v>
      </c>
      <c r="L127" s="32">
        <v>1976</v>
      </c>
      <c r="M127" s="32">
        <v>25</v>
      </c>
      <c r="N127" s="45">
        <f>+J127+K127+L127+M127</f>
        <v>8294.08</v>
      </c>
      <c r="O127" s="32">
        <f>+I127-N127</f>
        <v>56705.919999999998</v>
      </c>
    </row>
    <row r="128" spans="1:15" x14ac:dyDescent="0.25">
      <c r="A128" s="26" t="s">
        <v>145</v>
      </c>
      <c r="B128" s="27" t="s">
        <v>23</v>
      </c>
      <c r="C128" s="60" t="s">
        <v>83</v>
      </c>
      <c r="D128" s="27" t="s">
        <v>38</v>
      </c>
      <c r="E128" s="29">
        <v>44348</v>
      </c>
      <c r="F128" s="29">
        <v>45627</v>
      </c>
      <c r="G128" s="30">
        <v>65000</v>
      </c>
      <c r="H128" s="31">
        <v>0</v>
      </c>
      <c r="I128" s="32">
        <v>65000</v>
      </c>
      <c r="J128" s="32">
        <v>1865.5</v>
      </c>
      <c r="K128" s="32">
        <v>4427.58</v>
      </c>
      <c r="L128" s="32">
        <v>1976</v>
      </c>
      <c r="M128" s="32">
        <v>25</v>
      </c>
      <c r="N128" s="32">
        <f t="shared" ref="N128" si="33">+J128+K128+L128+M128</f>
        <v>8294.08</v>
      </c>
      <c r="O128" s="32">
        <f t="shared" ref="O128" si="34">+I128-N128</f>
        <v>56705.919999999998</v>
      </c>
    </row>
    <row r="129" spans="1:16" ht="16.5" customHeight="1" x14ac:dyDescent="0.25">
      <c r="A129" s="26" t="s">
        <v>146</v>
      </c>
      <c r="B129" s="27" t="s">
        <v>27</v>
      </c>
      <c r="C129" s="28" t="s">
        <v>104</v>
      </c>
      <c r="D129" s="27" t="s">
        <v>38</v>
      </c>
      <c r="E129" s="29">
        <v>45413</v>
      </c>
      <c r="F129" s="29">
        <v>45597</v>
      </c>
      <c r="G129" s="30">
        <v>65000</v>
      </c>
      <c r="H129" s="31">
        <v>0</v>
      </c>
      <c r="I129" s="32">
        <v>65000</v>
      </c>
      <c r="J129" s="32">
        <v>1865.5</v>
      </c>
      <c r="K129" s="32">
        <v>4427.58</v>
      </c>
      <c r="L129" s="32">
        <v>1976</v>
      </c>
      <c r="M129" s="32">
        <v>25</v>
      </c>
      <c r="N129" s="32">
        <f>+J129+K129+L129+M129</f>
        <v>8294.08</v>
      </c>
      <c r="O129" s="32">
        <f>+I129-N129</f>
        <v>56705.919999999998</v>
      </c>
    </row>
    <row r="130" spans="1:16" x14ac:dyDescent="0.25">
      <c r="A130" s="26" t="s">
        <v>147</v>
      </c>
      <c r="B130" s="27" t="s">
        <v>23</v>
      </c>
      <c r="C130" s="28" t="s">
        <v>104</v>
      </c>
      <c r="D130" s="27" t="s">
        <v>38</v>
      </c>
      <c r="E130" s="29">
        <v>45474</v>
      </c>
      <c r="F130" s="29">
        <v>45658</v>
      </c>
      <c r="G130" s="30">
        <v>65000</v>
      </c>
      <c r="H130" s="31">
        <v>0</v>
      </c>
      <c r="I130" s="32">
        <v>65000</v>
      </c>
      <c r="J130" s="32">
        <v>1865.5</v>
      </c>
      <c r="K130" s="32">
        <v>4427.58</v>
      </c>
      <c r="L130" s="32">
        <v>1976</v>
      </c>
      <c r="M130" s="32">
        <v>25</v>
      </c>
      <c r="N130" s="32">
        <f t="shared" ref="N130" si="35">+J130+K130+L130+M130</f>
        <v>8294.08</v>
      </c>
      <c r="O130" s="32">
        <f t="shared" ref="O130" si="36">+I130-N130</f>
        <v>56705.919999999998</v>
      </c>
    </row>
    <row r="131" spans="1:16" ht="26.25" customHeight="1" x14ac:dyDescent="0.25">
      <c r="A131" s="26" t="s">
        <v>148</v>
      </c>
      <c r="B131" s="27" t="s">
        <v>27</v>
      </c>
      <c r="C131" s="90" t="s">
        <v>69</v>
      </c>
      <c r="D131" s="27" t="s">
        <v>38</v>
      </c>
      <c r="E131" s="29">
        <v>45413</v>
      </c>
      <c r="F131" s="29">
        <v>45597</v>
      </c>
      <c r="G131" s="30">
        <v>125000</v>
      </c>
      <c r="H131" s="31">
        <v>0</v>
      </c>
      <c r="I131" s="32">
        <v>125000</v>
      </c>
      <c r="J131" s="75">
        <v>3587.5</v>
      </c>
      <c r="K131" s="76">
        <v>17985.990000000002</v>
      </c>
      <c r="L131" s="75">
        <v>3800</v>
      </c>
      <c r="M131" s="75">
        <v>25</v>
      </c>
      <c r="N131" s="75">
        <v>25398.49</v>
      </c>
      <c r="O131" s="75">
        <v>99601.51</v>
      </c>
    </row>
    <row r="132" spans="1:16" ht="15" customHeight="1" x14ac:dyDescent="0.25">
      <c r="A132" s="26" t="s">
        <v>149</v>
      </c>
      <c r="B132" s="27" t="s">
        <v>27</v>
      </c>
      <c r="C132" s="28" t="s">
        <v>150</v>
      </c>
      <c r="D132" s="27" t="s">
        <v>38</v>
      </c>
      <c r="E132" s="29">
        <v>45413</v>
      </c>
      <c r="F132" s="29">
        <v>45597</v>
      </c>
      <c r="G132" s="30">
        <v>45000</v>
      </c>
      <c r="H132" s="31">
        <v>0</v>
      </c>
      <c r="I132" s="32">
        <v>45000</v>
      </c>
      <c r="J132" s="32">
        <v>1291.5</v>
      </c>
      <c r="K132" s="32">
        <v>1148.33</v>
      </c>
      <c r="L132" s="32">
        <v>1368</v>
      </c>
      <c r="M132" s="32">
        <v>25</v>
      </c>
      <c r="N132" s="45">
        <f t="shared" ref="N132:N136" si="37">+J132+K132+L132+M132</f>
        <v>3832.83</v>
      </c>
      <c r="O132" s="32">
        <f t="shared" si="32"/>
        <v>41167.17</v>
      </c>
    </row>
    <row r="133" spans="1:16" x14ac:dyDescent="0.25">
      <c r="A133" s="26" t="s">
        <v>151</v>
      </c>
      <c r="B133" s="27" t="s">
        <v>27</v>
      </c>
      <c r="C133" s="60" t="s">
        <v>152</v>
      </c>
      <c r="D133" s="27" t="s">
        <v>38</v>
      </c>
      <c r="E133" s="29">
        <v>45413</v>
      </c>
      <c r="F133" s="29">
        <v>45597</v>
      </c>
      <c r="G133" s="30">
        <v>45000</v>
      </c>
      <c r="H133" s="31">
        <v>0</v>
      </c>
      <c r="I133" s="32">
        <v>45000</v>
      </c>
      <c r="J133" s="32">
        <v>1291.5</v>
      </c>
      <c r="K133" s="32">
        <v>891.01</v>
      </c>
      <c r="L133" s="32">
        <v>1368</v>
      </c>
      <c r="M133" s="32">
        <v>1740.46</v>
      </c>
      <c r="N133" s="45">
        <f t="shared" si="37"/>
        <v>5290.97</v>
      </c>
      <c r="O133" s="32">
        <f t="shared" si="32"/>
        <v>39709.03</v>
      </c>
    </row>
    <row r="134" spans="1:16" ht="15" customHeight="1" x14ac:dyDescent="0.25">
      <c r="A134" s="26" t="s">
        <v>153</v>
      </c>
      <c r="B134" s="27" t="s">
        <v>108</v>
      </c>
      <c r="C134" s="28" t="s">
        <v>154</v>
      </c>
      <c r="D134" s="27" t="s">
        <v>38</v>
      </c>
      <c r="E134" s="29">
        <v>45383</v>
      </c>
      <c r="F134" s="29">
        <v>45566</v>
      </c>
      <c r="G134" s="30">
        <v>43500</v>
      </c>
      <c r="H134" s="31">
        <v>0</v>
      </c>
      <c r="I134" s="32">
        <v>43500</v>
      </c>
      <c r="J134" s="32">
        <v>1248.45</v>
      </c>
      <c r="K134" s="32">
        <v>936.62</v>
      </c>
      <c r="L134" s="32">
        <v>1322.4</v>
      </c>
      <c r="M134" s="32">
        <v>25</v>
      </c>
      <c r="N134" s="45">
        <f t="shared" si="37"/>
        <v>3532.4700000000003</v>
      </c>
      <c r="O134" s="32">
        <f t="shared" si="32"/>
        <v>39967.53</v>
      </c>
    </row>
    <row r="135" spans="1:16" ht="15" customHeight="1" x14ac:dyDescent="0.25">
      <c r="A135" s="26" t="s">
        <v>155</v>
      </c>
      <c r="B135" s="27" t="s">
        <v>108</v>
      </c>
      <c r="C135" s="28" t="s">
        <v>154</v>
      </c>
      <c r="D135" s="27" t="s">
        <v>38</v>
      </c>
      <c r="E135" s="29">
        <v>45383</v>
      </c>
      <c r="F135" s="29">
        <v>45566</v>
      </c>
      <c r="G135" s="30">
        <v>43500</v>
      </c>
      <c r="H135" s="31">
        <v>0</v>
      </c>
      <c r="I135" s="32">
        <v>43500</v>
      </c>
      <c r="J135" s="32">
        <v>1248.45</v>
      </c>
      <c r="K135" s="32">
        <v>936.62</v>
      </c>
      <c r="L135" s="32">
        <v>1322.4</v>
      </c>
      <c r="M135" s="32">
        <v>25</v>
      </c>
      <c r="N135" s="45">
        <f t="shared" si="37"/>
        <v>3532.4700000000003</v>
      </c>
      <c r="O135" s="32">
        <f>+I135-N135</f>
        <v>39967.53</v>
      </c>
    </row>
    <row r="136" spans="1:16" ht="15" customHeight="1" x14ac:dyDescent="0.25">
      <c r="A136" s="26" t="s">
        <v>156</v>
      </c>
      <c r="B136" s="27" t="s">
        <v>108</v>
      </c>
      <c r="C136" s="28" t="s">
        <v>157</v>
      </c>
      <c r="D136" s="27" t="s">
        <v>38</v>
      </c>
      <c r="E136" s="29">
        <v>45383</v>
      </c>
      <c r="F136" s="29">
        <v>45566</v>
      </c>
      <c r="G136" s="30">
        <v>43500</v>
      </c>
      <c r="H136" s="31">
        <v>0</v>
      </c>
      <c r="I136" s="32">
        <v>43500</v>
      </c>
      <c r="J136" s="32">
        <v>1248.45</v>
      </c>
      <c r="K136" s="32">
        <v>936.62</v>
      </c>
      <c r="L136" s="32">
        <v>1322.4</v>
      </c>
      <c r="M136" s="32">
        <v>25</v>
      </c>
      <c r="N136" s="45">
        <f t="shared" si="37"/>
        <v>3532.4700000000003</v>
      </c>
      <c r="O136" s="32">
        <f>+I136-N136</f>
        <v>39967.53</v>
      </c>
    </row>
    <row r="137" spans="1:16" x14ac:dyDescent="0.25">
      <c r="A137" s="36" t="s">
        <v>29</v>
      </c>
      <c r="B137" s="49"/>
      <c r="C137" s="37">
        <v>32</v>
      </c>
      <c r="D137" s="23"/>
      <c r="E137" s="23"/>
      <c r="F137" s="23"/>
      <c r="G137" s="38">
        <f>SUM(G105:G136)</f>
        <v>2145500</v>
      </c>
      <c r="H137" s="35">
        <v>0</v>
      </c>
      <c r="I137" s="38">
        <f t="shared" ref="I137:O137" si="38">SUM(I105:I136)</f>
        <v>2145500</v>
      </c>
      <c r="J137" s="38">
        <f t="shared" si="38"/>
        <v>61575.849999999991</v>
      </c>
      <c r="K137" s="38">
        <f t="shared" si="38"/>
        <v>158968.96999999994</v>
      </c>
      <c r="L137" s="38">
        <f t="shared" si="38"/>
        <v>65223.200000000004</v>
      </c>
      <c r="M137" s="38">
        <f t="shared" si="38"/>
        <v>11092.759999999998</v>
      </c>
      <c r="N137" s="38">
        <f t="shared" si="38"/>
        <v>296860.77999999974</v>
      </c>
      <c r="O137" s="38">
        <f t="shared" si="38"/>
        <v>1848639.2199999997</v>
      </c>
    </row>
    <row r="138" spans="1:16" x14ac:dyDescent="0.25">
      <c r="A138" s="36"/>
      <c r="B138" s="49"/>
      <c r="C138" s="37"/>
      <c r="D138" s="27"/>
      <c r="E138" s="27"/>
      <c r="F138" s="27"/>
      <c r="G138" s="38"/>
      <c r="H138" s="39"/>
      <c r="I138" s="51"/>
      <c r="J138" s="51"/>
      <c r="K138" s="51"/>
      <c r="L138" s="51"/>
      <c r="M138" s="51"/>
      <c r="N138" s="51"/>
      <c r="O138" s="51"/>
    </row>
    <row r="139" spans="1:16" ht="23.25" customHeight="1" x14ac:dyDescent="0.25">
      <c r="A139" s="91" t="s">
        <v>158</v>
      </c>
      <c r="B139" s="92"/>
      <c r="C139" s="93">
        <f>+C16+C20+C26+C31+C36+C40+C44+C50+C55+C65+C72+C76+C81+C89+C97+C101+C137+C85</f>
        <v>71</v>
      </c>
      <c r="D139" s="93"/>
      <c r="E139" s="93"/>
      <c r="F139" s="93"/>
      <c r="G139" s="94">
        <f>+G16+G20+G26+G31+G36+G40+G44+G50+G55+G65+G72+G76+G81+G85+G89+G97+G101+G137</f>
        <v>5750500</v>
      </c>
      <c r="H139" s="95">
        <v>0</v>
      </c>
      <c r="I139" s="94">
        <f t="shared" ref="I139:O139" si="39">+I16+I20+I26+I31+I36+I40+I44+I50+I55+I65+I72+I76+I81+I85+I89+I97+I101+I137</f>
        <v>5750500</v>
      </c>
      <c r="J139" s="94">
        <f t="shared" si="39"/>
        <v>165039.34999999998</v>
      </c>
      <c r="K139" s="94">
        <f t="shared" si="39"/>
        <v>576412.86</v>
      </c>
      <c r="L139" s="94">
        <f t="shared" si="39"/>
        <v>174815.2</v>
      </c>
      <c r="M139" s="94">
        <f t="shared" si="39"/>
        <v>63956.600000000006</v>
      </c>
      <c r="N139" s="94">
        <f t="shared" si="39"/>
        <v>980223.90999999968</v>
      </c>
      <c r="O139" s="94">
        <f t="shared" si="39"/>
        <v>4770276.09</v>
      </c>
    </row>
    <row r="140" spans="1:16" x14ac:dyDescent="0.25">
      <c r="A140" s="1"/>
      <c r="B140" s="1"/>
      <c r="C140" s="1"/>
      <c r="D140" s="96"/>
      <c r="E140" s="96"/>
      <c r="F140" s="96"/>
      <c r="G140" s="89"/>
      <c r="H140" s="1"/>
      <c r="I140" s="1"/>
      <c r="J140" s="97"/>
      <c r="K140" s="97"/>
      <c r="L140" s="1"/>
      <c r="M140" s="97"/>
      <c r="N140" s="97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97"/>
      <c r="K141" s="1"/>
      <c r="L141" s="97"/>
      <c r="M141" s="97"/>
      <c r="N141" s="97"/>
      <c r="O141" s="97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97"/>
      <c r="K142" s="1"/>
      <c r="L142" s="97"/>
      <c r="M142" s="97"/>
      <c r="N142" s="97"/>
      <c r="O142" s="97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97"/>
      <c r="K143" s="1"/>
      <c r="L143" s="97"/>
      <c r="M143" s="97"/>
      <c r="N143" s="97"/>
      <c r="O143" s="97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97"/>
      <c r="K144" s="1"/>
      <c r="L144" s="97"/>
      <c r="M144" s="97"/>
      <c r="N144" s="97"/>
      <c r="O144" s="97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97"/>
      <c r="K145" s="1"/>
      <c r="L145" s="97"/>
      <c r="M145" s="97"/>
      <c r="N145" s="97"/>
      <c r="O145" s="97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97"/>
      <c r="K146" s="1"/>
      <c r="L146" s="97"/>
      <c r="M146" s="97"/>
      <c r="N146" s="97"/>
      <c r="O146" s="97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97"/>
      <c r="K147" s="1"/>
      <c r="L147" s="97"/>
      <c r="M147" s="97"/>
      <c r="N147" s="97"/>
      <c r="O147" s="97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97"/>
      <c r="K148" s="1"/>
      <c r="L148" s="97"/>
      <c r="M148" s="97"/>
      <c r="N148" s="97"/>
      <c r="O148" s="97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97"/>
      <c r="K149" s="1"/>
      <c r="L149" s="97"/>
      <c r="M149" s="97"/>
      <c r="N149" s="97"/>
      <c r="O149" s="97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97"/>
      <c r="K150" s="1"/>
      <c r="L150" s="97"/>
      <c r="M150" s="97"/>
      <c r="N150" s="97"/>
      <c r="O150" s="97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97"/>
      <c r="K151" s="1"/>
      <c r="L151" s="97"/>
      <c r="M151" s="97"/>
      <c r="N151" s="97"/>
      <c r="O151" s="97"/>
      <c r="P151" s="1"/>
    </row>
    <row r="152" spans="1:16" x14ac:dyDescent="0.25">
      <c r="A152" s="98"/>
      <c r="B152" s="98"/>
      <c r="C152" s="98"/>
      <c r="D152" s="99"/>
      <c r="E152" s="99"/>
      <c r="F152" s="99"/>
      <c r="G152" s="98"/>
      <c r="H152" s="98"/>
      <c r="I152" s="98"/>
      <c r="J152" s="98"/>
      <c r="K152" s="98"/>
      <c r="L152" s="98"/>
      <c r="M152" s="98"/>
      <c r="N152" s="98"/>
      <c r="O152" s="98"/>
      <c r="P152" s="98"/>
    </row>
    <row r="153" spans="1:16" x14ac:dyDescent="0.25">
      <c r="A153" s="98"/>
      <c r="B153" s="98"/>
      <c r="C153" s="98"/>
      <c r="D153" s="99"/>
      <c r="E153" s="99"/>
      <c r="F153" s="99"/>
      <c r="G153" s="98"/>
      <c r="H153" s="98"/>
      <c r="I153" s="98"/>
      <c r="J153" s="98"/>
      <c r="K153" s="98"/>
      <c r="L153" s="98"/>
      <c r="M153" s="98"/>
      <c r="N153" s="98"/>
      <c r="O153" s="98"/>
      <c r="P153" s="98"/>
    </row>
    <row r="154" spans="1:16" x14ac:dyDescent="0.25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</row>
    <row r="155" spans="1:16" x14ac:dyDescent="0.25">
      <c r="A155" s="100" t="s">
        <v>159</v>
      </c>
      <c r="B155" s="100"/>
      <c r="C155" s="100"/>
      <c r="D155" s="101"/>
      <c r="E155" s="101"/>
      <c r="F155" s="101"/>
      <c r="G155" s="102"/>
      <c r="H155" s="103" t="s">
        <v>160</v>
      </c>
      <c r="J155" s="103"/>
      <c r="K155" s="103"/>
      <c r="L155" s="103"/>
      <c r="M155" s="103"/>
      <c r="O155" s="103"/>
      <c r="P155" s="104"/>
    </row>
    <row r="156" spans="1:16" ht="25.5" customHeight="1" x14ac:dyDescent="0.25">
      <c r="A156" s="96" t="s">
        <v>161</v>
      </c>
      <c r="B156" s="96"/>
      <c r="C156" s="96"/>
      <c r="D156" s="105"/>
      <c r="E156" s="105"/>
      <c r="F156" s="105"/>
      <c r="G156" s="106"/>
      <c r="H156" s="98"/>
      <c r="I156" s="107" t="s">
        <v>162</v>
      </c>
      <c r="J156" s="107"/>
      <c r="K156" s="107"/>
      <c r="L156" s="107"/>
      <c r="M156" s="107"/>
      <c r="N156" s="107"/>
      <c r="O156" s="107"/>
      <c r="P156" s="108"/>
    </row>
    <row r="157" spans="1:16" x14ac:dyDescent="0.25">
      <c r="A157" s="100" t="s">
        <v>163</v>
      </c>
      <c r="B157" s="100"/>
      <c r="C157" s="100"/>
      <c r="D157" s="98"/>
      <c r="F157" s="110"/>
      <c r="G157" s="110"/>
      <c r="H157" s="110"/>
      <c r="I157" s="111" t="s">
        <v>164</v>
      </c>
      <c r="J157" s="111"/>
      <c r="K157" s="111"/>
      <c r="L157" s="111"/>
      <c r="M157" s="111"/>
      <c r="N157" s="111"/>
      <c r="O157" s="111"/>
      <c r="P157" s="98"/>
    </row>
    <row r="158" spans="1:16" x14ac:dyDescent="0.25">
      <c r="A158" s="96"/>
      <c r="B158" s="96"/>
      <c r="C158" s="96"/>
      <c r="D158" s="112"/>
      <c r="E158" s="112"/>
      <c r="F158" s="112"/>
      <c r="G158" s="113"/>
      <c r="H158" s="114"/>
      <c r="I158" s="115"/>
      <c r="J158" s="98"/>
      <c r="K158" s="116" t="s">
        <v>165</v>
      </c>
      <c r="L158" s="116"/>
      <c r="M158" s="116"/>
      <c r="N158" s="116"/>
      <c r="O158" s="116"/>
      <c r="P158" s="116"/>
    </row>
    <row r="159" spans="1:16" ht="15.75" x14ac:dyDescent="0.25">
      <c r="A159" s="117"/>
      <c r="B159" s="117"/>
      <c r="C159" s="117"/>
      <c r="D159" s="118"/>
      <c r="E159" s="118"/>
      <c r="F159" s="118"/>
      <c r="G159" s="119"/>
      <c r="H159" s="120"/>
      <c r="I159" s="118"/>
      <c r="J159" s="118"/>
      <c r="K159" s="118"/>
      <c r="L159" s="118"/>
      <c r="M159" s="118"/>
      <c r="N159" s="121"/>
      <c r="O159" s="121"/>
      <c r="P159" s="1"/>
    </row>
    <row r="160" spans="1:16" s="1" customFormat="1" ht="14.25" customHeight="1" x14ac:dyDescent="0.25">
      <c r="D160" s="122"/>
      <c r="E160" s="122"/>
      <c r="F160" s="122"/>
      <c r="G160"/>
    </row>
  </sheetData>
  <mergeCells count="21">
    <mergeCell ref="M11:M12"/>
    <mergeCell ref="N11:N12"/>
    <mergeCell ref="O11:O12"/>
    <mergeCell ref="I156:O156"/>
    <mergeCell ref="I157:O157"/>
    <mergeCell ref="F11:F12"/>
    <mergeCell ref="H11:H12"/>
    <mergeCell ref="I11:I12"/>
    <mergeCell ref="J11:J12"/>
    <mergeCell ref="K11:K12"/>
    <mergeCell ref="L11:L12"/>
    <mergeCell ref="A5:O5"/>
    <mergeCell ref="A6:O6"/>
    <mergeCell ref="A7:O7"/>
    <mergeCell ref="A8:O8"/>
    <mergeCell ref="A9:O9"/>
    <mergeCell ref="A11:A12"/>
    <mergeCell ref="B11:B12"/>
    <mergeCell ref="C11:C12"/>
    <mergeCell ref="D11:D12"/>
    <mergeCell ref="E11:E12"/>
  </mergeCells>
  <pageMargins left="0.64" right="0.12" top="0.24" bottom="0.23622047244094491" header="0.31496062992125984" footer="3.937007874015748E-2"/>
  <pageSetup paperSize="3" scale="55" fitToHeight="0" orientation="landscape" horizontalDpi="360" verticalDpi="360" r:id="rId1"/>
  <rowBreaks count="1" manualBreakCount="1">
    <brk id="76" max="14" man="1"/>
  </rowBreaks>
  <colBreaks count="1" manualBreakCount="1">
    <brk id="15" max="1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 EMPLEADO TEMPO AGOSTO 2024</vt:lpstr>
      <vt:lpstr>'NOMI EMPLEADO TEMPO 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2024-10-21T16:27:19Z</dcterms:created>
  <dcterms:modified xsi:type="dcterms:W3CDTF">2024-10-21T16:28:24Z</dcterms:modified>
</cp:coreProperties>
</file>