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2EB1D3F5-4D6B-4E58-87B9-1746764EE341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G86" i="2" s="1"/>
  <c r="D10" i="2"/>
  <c r="D52" i="2"/>
  <c r="D16" i="2"/>
  <c r="C74" i="2"/>
  <c r="C86" i="2" s="1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F74" i="2"/>
  <c r="F86" i="2" s="1"/>
  <c r="D74" i="2" l="1"/>
  <c r="E86" i="2"/>
  <c r="D86" i="2" l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<sst xmlns="http://schemas.openxmlformats.org/spreadsheetml/2006/main" count="113" uniqueCount="113">
  <si>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</si>
  <si>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</si>
  <si>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</si>
  <si>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</si>
  <si>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</si>
  <si>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</si>
  <si>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</si>
  <si>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</si>
  <si>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</si>
  <si>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</si>
  <si>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</si>
  <si>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</si>
  <si>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</si>
  <si>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</si>
  <si>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</si>
  <si>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</si>
  <si>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</si>
  <si>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</si>
  <si>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</si>
  <si>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</si>
  <si>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</si>
  <si>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</si>
  <si>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</si>
  <si>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</si>
  <si>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</si>
  <si>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</si>
  <si>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</si>
  <si>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</si>
  <si>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</si>
  <si>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</si>
  <si>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</si>
  <si>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</si>
  <si>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</si>
  <si>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</si>
  <si>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</si>
  <si>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</si>
  <si>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</si>
  <si>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</si>
  <si>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</si>
  <si>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</si>
  <si>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</si>
  <si>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</si>
  <si>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</si>
  <si>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</si>
  <si>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</si>
  <si>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</si>
  <si>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</si>
  <si>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</si>
  <si>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</si>
  <si>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</si>
  <si>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</si>
  <si>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</si>
  <si>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</si>
  <si>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</si>
  <si>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</si>
  <si>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</si>
  <si>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</si>
  <si>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</si>
  <si>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</si>
  <si>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</si>
  <si>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</si>
  <si>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</si>
  <si>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</si>
  <si>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</si>
  <si>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</si>
  <si>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</si>
  <si>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</si>
  <si>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</si>
  <si>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</si>
  <si>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</si>
  <si>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</si>
  <si>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</si>
  <si>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</si>
  <si>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</si>
  <si>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</si>
  <si>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</si>
  <si>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</si>
  <si>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</si>
  <si>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</si>
  <si>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</si>
  <si>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</si>
  <si>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</si>
  <si>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</si>
  <si>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</si>
  <si>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</si>
  <si>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</si>
  <si>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</si>
  <si>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</si>
  <si>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</si>
  <si>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</si>
  <si>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</si>
  <si>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</si>
  <si>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</si>
  <si>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</si>
  <si>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</si>
  <si>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</si>
  <si>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</si>
  <si>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</si>
  <si>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</si>
  <si>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</si>
  <si>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</si>
  <si>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División de Presupuesto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</si>
  <si>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</si>
  <si>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</si>
  <si>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</si>
  <si>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</si>
  <si>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</si>
  <si>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</si>
  <si>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 xml:space="preserve"> Andrés de Jesús Hernández </t>
  </si>
  <si>
    <t>Johanny Minoris Hernandez Morales</t>
  </si>
  <si>
    <t xml:space="preserve"> Enc.  Int. Administrativa y Financiera</t>
  </si>
  <si>
    <t xml:space="preserve"> </t>
  </si>
  <si>
    <t>Año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</si>
</sst>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43" fontId="10" fillId="2" borderId="5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4" fontId="10" fillId="4" borderId="5" xfId="1" applyNumberFormat="1" applyFont="1" applyFill="1" applyBorder="1" applyAlignment="1">
      <alignment horizontal="right" vertical="center" wrapText="1"/>
    </xf>
    <xf numFmtId="4" fontId="11" fillId="0" borderId="15" xfId="0" applyNumberFormat="1" applyFont="1" applyBorder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zoomScale="40" zoomScaleNormal="40" zoomScaleSheetLayoutView="388" workbookViewId="0">
      <selection activeCell="A3" sqref="A3:P3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42.42578125" style="12" bestFit="1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customWidth="1"/>
    <col min="9" max="9" width="36" style="12" customWidth="1"/>
    <col min="10" max="10" width="35.7109375" style="12" customWidth="1"/>
    <col min="11" max="11" width="37.7109375" style="12" customWidth="1"/>
    <col min="12" max="12" width="35.71093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18" t="s">
        <v>1</v>
      </c>
      <c r="S1" s="19"/>
      <c r="T1" s="19"/>
      <c r="U1" s="19"/>
      <c r="V1" s="19"/>
      <c r="W1" s="19"/>
    </row>
    <row r="2" spans="1:29" ht="46.5" x14ac:dyDescent="0.7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20" t="s">
        <v>3</v>
      </c>
      <c r="S2" s="19"/>
      <c r="T2" s="19"/>
      <c r="U2" s="19"/>
      <c r="V2" s="19"/>
      <c r="W2" s="19"/>
    </row>
    <row r="3" spans="1:29" ht="46.5" x14ac:dyDescent="0.7">
      <c r="A3" s="94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20" t="s">
        <v>4</v>
      </c>
      <c r="S3" s="19"/>
      <c r="T3" s="19"/>
      <c r="U3" s="19"/>
      <c r="V3" s="19"/>
      <c r="W3" s="19"/>
    </row>
    <row r="4" spans="1:29" ht="46.5" x14ac:dyDescent="0.7">
      <c r="A4" s="94" t="s">
        <v>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20" t="s">
        <v>6</v>
      </c>
      <c r="S4" s="19"/>
      <c r="T4" s="19"/>
      <c r="U4" s="19"/>
      <c r="V4" s="19"/>
      <c r="W4" s="19"/>
    </row>
    <row r="5" spans="1:29" ht="46.5" x14ac:dyDescent="0.7">
      <c r="A5" s="95" t="s">
        <v>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106</v>
      </c>
      <c r="C7" s="23" t="s">
        <v>105</v>
      </c>
      <c r="D7" s="23" t="s">
        <v>104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280480234</v>
      </c>
      <c r="C9" s="29">
        <f>+C10+C16+C26+C52</f>
        <v>280480234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245681984</v>
      </c>
      <c r="C10" s="33">
        <f>+C11+C12+C13+C14+C15</f>
        <v>245681984</v>
      </c>
      <c r="D10" s="33">
        <f>SUM(E10:P10)</f>
        <v>15865938.789999999</v>
      </c>
      <c r="E10" s="34">
        <f>+E11+E12+E13+E14+E15</f>
        <v>15865938.789999999</v>
      </c>
      <c r="F10" s="35">
        <f>F11+F12+F13+F14+F15</f>
        <v>0</v>
      </c>
      <c r="G10" s="36">
        <f>G11+G12+G15</f>
        <v>0</v>
      </c>
      <c r="H10" s="36">
        <f>H11+H12+H13+H14+H15</f>
        <v>0</v>
      </c>
      <c r="I10" s="37">
        <f>+I11+I12+I13+I14+I15</f>
        <v>0</v>
      </c>
      <c r="J10" s="37">
        <f>J11+J12+J13+J14+J15</f>
        <v>0</v>
      </c>
      <c r="K10" s="37">
        <f>SUM(K11:K15)</f>
        <v>0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187087204</v>
      </c>
      <c r="C11" s="39">
        <v>186551204</v>
      </c>
      <c r="D11" s="39"/>
      <c r="E11" s="40">
        <v>13544500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</row>
    <row r="12" spans="1:29" ht="36" x14ac:dyDescent="0.55000000000000004">
      <c r="A12" s="38" t="s">
        <v>26</v>
      </c>
      <c r="B12" s="39">
        <v>32656000</v>
      </c>
      <c r="C12" s="39">
        <v>32992000</v>
      </c>
      <c r="D12" s="39"/>
      <c r="E12" s="40">
        <v>266000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</row>
    <row r="14" spans="1:29" ht="72" x14ac:dyDescent="0.55000000000000004">
      <c r="A14" s="38" t="s">
        <v>28</v>
      </c>
      <c r="B14" s="39">
        <v>0</v>
      </c>
      <c r="C14" s="39">
        <v>200000</v>
      </c>
      <c r="D14" s="39"/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</row>
    <row r="15" spans="1:29" ht="72" x14ac:dyDescent="0.55000000000000004">
      <c r="A15" s="38" t="s">
        <v>29</v>
      </c>
      <c r="B15" s="39">
        <v>25938780</v>
      </c>
      <c r="C15" s="39">
        <v>25938780</v>
      </c>
      <c r="D15" s="39"/>
      <c r="E15" s="41">
        <v>2055438.79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</row>
    <row r="16" spans="1:29" ht="36" x14ac:dyDescent="0.55000000000000004">
      <c r="A16" s="28" t="s">
        <v>30</v>
      </c>
      <c r="B16" s="33">
        <f>+B17+B18+B19+B20+B21+B22+B23+B24+B25</f>
        <v>24008250</v>
      </c>
      <c r="C16" s="33">
        <f>+C17+C18+C19+C20+C21+C22+C23+C24+C25</f>
        <v>24308250</v>
      </c>
      <c r="D16" s="33">
        <f>SUM(E16:P16)</f>
        <v>1162480</v>
      </c>
      <c r="E16" s="34">
        <f>E17+E18+E19+E20+E21+E22+E23+E24+E25</f>
        <v>1162480</v>
      </c>
      <c r="F16" s="42">
        <f>F17+F18+F19+F20+F21+F22+F23+F24+F25</f>
        <v>0</v>
      </c>
      <c r="G16" s="42">
        <f>G17+G18+G19+G20+G21+G22+G23+G24+G25</f>
        <v>0</v>
      </c>
      <c r="H16" s="37">
        <f>H17+H18+H19+H20+H21+H22+H23+H24+H25</f>
        <v>0</v>
      </c>
      <c r="I16" s="43">
        <f>+I17+I18+I19+I20+I21+I22+I23+I24+I25</f>
        <v>0</v>
      </c>
      <c r="J16" s="43">
        <f>J17+J18+J19+J20+J21+J22+J23+J24+J25</f>
        <v>0</v>
      </c>
      <c r="K16" s="43">
        <f>SUM(K17:K25)</f>
        <v>0</v>
      </c>
      <c r="L16" s="43">
        <f t="shared" ref="L16:P16" si="1">SUM(L17:L25)</f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5350000</v>
      </c>
      <c r="C17" s="39">
        <v>5350000</v>
      </c>
      <c r="D17" s="39"/>
      <c r="E17" s="40">
        <v>305240.18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</row>
    <row r="18" spans="1:16" ht="72" x14ac:dyDescent="0.55000000000000004">
      <c r="A18" s="38" t="s">
        <v>32</v>
      </c>
      <c r="B18" s="39">
        <v>150000</v>
      </c>
      <c r="C18" s="39">
        <v>280000</v>
      </c>
      <c r="D18" s="39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</row>
    <row r="19" spans="1:16" ht="36" x14ac:dyDescent="0.55000000000000004">
      <c r="A19" s="38" t="s">
        <v>33</v>
      </c>
      <c r="B19" s="39">
        <v>2300000</v>
      </c>
      <c r="C19" s="39">
        <v>1600000</v>
      </c>
      <c r="D19" s="39"/>
      <c r="E19" s="40">
        <v>92800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</row>
    <row r="20" spans="1:16" ht="36" x14ac:dyDescent="0.55000000000000004">
      <c r="A20" s="38" t="s">
        <v>34</v>
      </c>
      <c r="B20" s="39">
        <v>20000</v>
      </c>
      <c r="C20" s="39">
        <v>20000</v>
      </c>
      <c r="D20" s="39"/>
      <c r="E20" s="40"/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</row>
    <row r="21" spans="1:16" ht="36" x14ac:dyDescent="0.55000000000000004">
      <c r="A21" s="38" t="s">
        <v>35</v>
      </c>
      <c r="B21" s="39">
        <v>4489250</v>
      </c>
      <c r="C21" s="39">
        <v>6789250</v>
      </c>
      <c r="D21" s="39"/>
      <c r="E21" s="40">
        <v>714407.82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</row>
    <row r="22" spans="1:16" ht="36" x14ac:dyDescent="0.55000000000000004">
      <c r="A22" s="38" t="s">
        <v>36</v>
      </c>
      <c r="B22" s="39">
        <v>4150000</v>
      </c>
      <c r="C22" s="39">
        <v>4150000</v>
      </c>
      <c r="D22" s="39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</row>
    <row r="23" spans="1:16" ht="144" x14ac:dyDescent="0.55000000000000004">
      <c r="A23" s="38" t="s">
        <v>37</v>
      </c>
      <c r="B23" s="39">
        <v>4459000</v>
      </c>
      <c r="C23" s="39">
        <v>2629000</v>
      </c>
      <c r="D23" s="39"/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</row>
    <row r="24" spans="1:16" ht="108" x14ac:dyDescent="0.55000000000000004">
      <c r="A24" s="38" t="s">
        <v>38</v>
      </c>
      <c r="B24" s="39">
        <v>2490000</v>
      </c>
      <c r="C24" s="39">
        <v>2890000</v>
      </c>
      <c r="D24" s="39"/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</row>
    <row r="25" spans="1:16" ht="72" x14ac:dyDescent="0.55000000000000004">
      <c r="A25" s="38" t="s">
        <v>39</v>
      </c>
      <c r="B25" s="39">
        <v>600000</v>
      </c>
      <c r="C25" s="39">
        <v>600000</v>
      </c>
      <c r="D25" s="39"/>
      <c r="E25" s="40">
        <v>50032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</row>
    <row r="26" spans="1:16" ht="36" x14ac:dyDescent="0.55000000000000004">
      <c r="A26" s="28" t="s">
        <v>40</v>
      </c>
      <c r="B26" s="33">
        <f>+B27+B28+B29+B30+B31+B32+B33+B34+B35</f>
        <v>9790000</v>
      </c>
      <c r="C26" s="33">
        <f>+C27+C28+C29+C30+C31+C32+C33+C34+C35</f>
        <v>9490000</v>
      </c>
      <c r="D26" s="33">
        <f>SUM(E26:P26)</f>
        <v>0</v>
      </c>
      <c r="E26" s="44">
        <f>SUM(E27:E35)</f>
        <v>0</v>
      </c>
      <c r="F26" s="44">
        <f>SUM(F27:F35)</f>
        <v>0</v>
      </c>
      <c r="G26" s="45">
        <f t="shared" ref="G26:J26" si="2">SUM(G27:G35)</f>
        <v>0</v>
      </c>
      <c r="H26" s="44">
        <f t="shared" si="2"/>
        <v>0</v>
      </c>
      <c r="I26" s="44">
        <f t="shared" si="2"/>
        <v>0</v>
      </c>
      <c r="J26" s="44">
        <f t="shared" si="2"/>
        <v>0</v>
      </c>
      <c r="K26" s="44">
        <f>SUM(K27:K35)</f>
        <v>0</v>
      </c>
      <c r="L26" s="44">
        <f t="shared" ref="L26:P26" si="3">SUM(L27:L35)</f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360000</v>
      </c>
      <c r="C27" s="39">
        <v>360000</v>
      </c>
      <c r="D27" s="39"/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</row>
    <row r="28" spans="1:16" ht="36" x14ac:dyDescent="0.55000000000000004">
      <c r="A28" s="38" t="s">
        <v>42</v>
      </c>
      <c r="B28" s="39">
        <v>550000</v>
      </c>
      <c r="C28" s="39">
        <v>250000</v>
      </c>
      <c r="D28" s="39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</row>
    <row r="29" spans="1:16" ht="72" x14ac:dyDescent="0.55000000000000004">
      <c r="A29" s="38" t="s">
        <v>43</v>
      </c>
      <c r="B29" s="39">
        <v>300000</v>
      </c>
      <c r="C29" s="39">
        <v>300000</v>
      </c>
      <c r="D29" s="39"/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</row>
    <row r="30" spans="1:16" ht="72" x14ac:dyDescent="0.55000000000000004">
      <c r="A30" s="38" t="s">
        <v>44</v>
      </c>
      <c r="B30" s="39">
        <v>40000</v>
      </c>
      <c r="C30" s="39">
        <v>40000</v>
      </c>
      <c r="D30" s="39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</row>
    <row r="31" spans="1:16" ht="72" x14ac:dyDescent="0.55000000000000004">
      <c r="A31" s="38" t="s">
        <v>45</v>
      </c>
      <c r="B31" s="39">
        <v>10000</v>
      </c>
      <c r="C31" s="39">
        <v>10000</v>
      </c>
      <c r="D31" s="39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</row>
    <row r="32" spans="1:16" ht="72" x14ac:dyDescent="0.55000000000000004">
      <c r="A32" s="38" t="s">
        <v>46</v>
      </c>
      <c r="B32" s="39">
        <v>0</v>
      </c>
      <c r="C32" s="39">
        <v>0</v>
      </c>
      <c r="D32" s="39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</row>
    <row r="33" spans="1:20" ht="108" x14ac:dyDescent="0.55000000000000004">
      <c r="A33" s="38" t="s">
        <v>47</v>
      </c>
      <c r="B33" s="39">
        <v>6880000</v>
      </c>
      <c r="C33" s="39">
        <v>6880000</v>
      </c>
      <c r="D33" s="39"/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</row>
    <row r="35" spans="1:20" ht="36" x14ac:dyDescent="0.55000000000000004">
      <c r="A35" s="38" t="s">
        <v>49</v>
      </c>
      <c r="B35" s="39">
        <v>1650000</v>
      </c>
      <c r="C35" s="39">
        <v>1650000</v>
      </c>
      <c r="D35" s="39"/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108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108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108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1000000</v>
      </c>
      <c r="C52" s="33">
        <f>+C53+C54+C55+C56+C57+C58+C59+C60+C61</f>
        <v>1000000</v>
      </c>
      <c r="D52" s="33">
        <f>SUM(E52:P52)</f>
        <v>0</v>
      </c>
      <c r="E52" s="44">
        <f>SUM(E53:E61)</f>
        <v>0</v>
      </c>
      <c r="F52" s="44">
        <f t="shared" ref="F52:J52" si="9">SUM(F53:F61)</f>
        <v>0</v>
      </c>
      <c r="G52" s="44">
        <f t="shared" si="9"/>
        <v>0</v>
      </c>
      <c r="H52" s="44">
        <f t="shared" si="9"/>
        <v>0</v>
      </c>
      <c r="I52" s="44">
        <f t="shared" si="9"/>
        <v>0</v>
      </c>
      <c r="J52" s="44">
        <f t="shared" si="9"/>
        <v>0</v>
      </c>
      <c r="K52" s="44">
        <f>SUM(K53:K61)</f>
        <v>0</v>
      </c>
      <c r="L52" s="44">
        <f t="shared" ref="L52:P52" si="10">SUM(L53:L61)</f>
        <v>0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200000</v>
      </c>
      <c r="C53" s="39">
        <v>200000</v>
      </c>
      <c r="D53" s="39"/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</row>
    <row r="54" spans="1:16" ht="72" x14ac:dyDescent="0.55000000000000004">
      <c r="A54" s="38" t="s">
        <v>68</v>
      </c>
      <c r="B54" s="39">
        <v>0</v>
      </c>
      <c r="C54" s="39">
        <v>0</v>
      </c>
      <c r="D54" s="39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0</v>
      </c>
      <c r="D56" s="39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800000</v>
      </c>
      <c r="C57" s="39">
        <v>800000</v>
      </c>
      <c r="D57" s="39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</row>
    <row r="58" spans="1:16" ht="72" x14ac:dyDescent="0.55000000000000004">
      <c r="A58" s="38" t="s">
        <v>72</v>
      </c>
      <c r="B58" s="39"/>
      <c r="C58" s="39"/>
      <c r="D58" s="39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92">
        <v>0</v>
      </c>
    </row>
    <row r="74" spans="1:20" ht="36" x14ac:dyDescent="0.3">
      <c r="A74" s="53" t="s">
        <v>88</v>
      </c>
      <c r="B74" s="54">
        <f>+B52+B26+B16+B10</f>
        <v>280480234</v>
      </c>
      <c r="C74" s="54">
        <f>+C52+C26+C16+C10</f>
        <v>280480234</v>
      </c>
      <c r="D74" s="54">
        <f>SUM(E74:P74)</f>
        <v>17028418.789999999</v>
      </c>
      <c r="E74" s="54">
        <f>E10+E16+E26+E36+E52+E62+E67+E70</f>
        <v>17028418.789999999</v>
      </c>
      <c r="F74" s="54">
        <f>F70+F67+F62+F52+F44+F36+F26+F16+F10</f>
        <v>0</v>
      </c>
      <c r="G74" s="54">
        <f>G70+G67+G62+G52+G44+G36+G26+G16+G10</f>
        <v>0</v>
      </c>
      <c r="H74" s="54">
        <f>H67+H62+H52+H26+H16+H10</f>
        <v>0</v>
      </c>
      <c r="I74" s="54">
        <f>+I10+I16+I26+I36+I44+I52+I61+I67+I70</f>
        <v>0</v>
      </c>
      <c r="J74" s="54">
        <f>J10+J16+J26+J36+J52</f>
        <v>0</v>
      </c>
      <c r="K74" s="54">
        <f>+K52+K26+K16++K10</f>
        <v>0</v>
      </c>
      <c r="L74" s="54">
        <f t="shared" ref="L74:P74" si="18">+L52+L26+L16++L10</f>
        <v>0</v>
      </c>
      <c r="M74" s="54">
        <f>+M52+M26+M16++M10</f>
        <v>0</v>
      </c>
      <c r="N74" s="54">
        <f t="shared" si="18"/>
        <v>0</v>
      </c>
      <c r="O74" s="54">
        <f t="shared" si="18"/>
        <v>0</v>
      </c>
      <c r="P74" s="91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280480234</v>
      </c>
      <c r="C86" s="89">
        <f>+C84+C74</f>
        <v>280480234</v>
      </c>
      <c r="D86" s="73">
        <f>SUM(E86:P86)</f>
        <v>17028418.789999999</v>
      </c>
      <c r="E86" s="74">
        <f>+E74+E84</f>
        <v>17028418.789999999</v>
      </c>
      <c r="F86" s="75">
        <f t="shared" ref="F86:O86" si="22">+F74+F84</f>
        <v>0</v>
      </c>
      <c r="G86" s="76">
        <f>+G74+G84</f>
        <v>0</v>
      </c>
      <c r="H86" s="76">
        <f t="shared" si="22"/>
        <v>0</v>
      </c>
      <c r="I86" s="76">
        <f t="shared" si="22"/>
        <v>0</v>
      </c>
      <c r="J86" s="76">
        <f t="shared" si="22"/>
        <v>0</v>
      </c>
      <c r="K86" s="76">
        <f>+K74+K84</f>
        <v>0</v>
      </c>
      <c r="L86" s="76">
        <f t="shared" si="22"/>
        <v>0</v>
      </c>
      <c r="M86" s="76">
        <f t="shared" si="22"/>
        <v>0</v>
      </c>
      <c r="N86" s="76">
        <f>+N74+N84</f>
        <v>0</v>
      </c>
      <c r="O86" s="76">
        <f t="shared" si="22"/>
        <v>0</v>
      </c>
      <c r="P86" s="76">
        <f>+P74+P84</f>
        <v>0</v>
      </c>
    </row>
    <row r="87" spans="1:25" x14ac:dyDescent="0.5">
      <c r="A87" s="15" t="s">
        <v>107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s="4" customFormat="1" ht="46.5" x14ac:dyDescent="0.7">
      <c r="A91" s="21"/>
      <c r="B91" s="21"/>
      <c r="C91" s="21"/>
      <c r="D91" s="19"/>
      <c r="E91" s="19"/>
      <c r="F91" s="19"/>
      <c r="G91" s="19"/>
      <c r="H91" s="19"/>
      <c r="I91" s="21"/>
      <c r="J91" s="21"/>
      <c r="K91" s="19"/>
      <c r="L91" s="19"/>
      <c r="M91" s="19"/>
      <c r="N91" s="15"/>
      <c r="O91" s="15"/>
      <c r="P91" s="15"/>
      <c r="U91"/>
      <c r="V91"/>
      <c r="W91"/>
      <c r="X91"/>
      <c r="Y91"/>
    </row>
    <row r="92" spans="1:25" s="4" customFormat="1" ht="46.5" x14ac:dyDescent="0.7">
      <c r="B92" s="18"/>
      <c r="C92" s="18" t="s">
        <v>108</v>
      </c>
      <c r="D92" s="18"/>
      <c r="E92" s="19"/>
      <c r="F92" s="19"/>
      <c r="G92" s="19"/>
      <c r="H92" s="96" t="s">
        <v>109</v>
      </c>
      <c r="I92" s="96"/>
      <c r="J92" s="96"/>
      <c r="K92" s="96"/>
      <c r="L92" s="19"/>
      <c r="M92" s="19"/>
      <c r="N92" s="15"/>
      <c r="O92" s="15"/>
      <c r="P92" s="15"/>
      <c r="U92"/>
      <c r="V92"/>
      <c r="W92"/>
      <c r="X92"/>
      <c r="Y92"/>
    </row>
    <row r="93" spans="1:25" s="4" customFormat="1" ht="46.5" x14ac:dyDescent="0.7">
      <c r="B93" s="19"/>
      <c r="C93" s="19" t="s">
        <v>101</v>
      </c>
      <c r="D93" s="19"/>
      <c r="E93" s="19"/>
      <c r="F93" s="19"/>
      <c r="G93" s="19"/>
      <c r="H93" s="93" t="s">
        <v>110</v>
      </c>
      <c r="I93" s="93"/>
      <c r="J93" s="93"/>
      <c r="K93" s="93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90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 t="s">
        <v>111</v>
      </c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97" t="s">
        <v>102</v>
      </c>
      <c r="E98" s="97"/>
      <c r="F98" s="97"/>
      <c r="G98" s="97"/>
      <c r="H98" s="97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93" t="s">
        <v>103</v>
      </c>
      <c r="F99" s="93"/>
      <c r="G99" s="93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9">
    <mergeCell ref="E99:G99"/>
    <mergeCell ref="A1:P1"/>
    <mergeCell ref="A2:P2"/>
    <mergeCell ref="A3:P3"/>
    <mergeCell ref="A4:P4"/>
    <mergeCell ref="A5:P5"/>
    <mergeCell ref="H92:K92"/>
    <mergeCell ref="H93:K93"/>
    <mergeCell ref="D98:H9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2025-02-03T17:52:50Z</cp:lastPrinted>
  <dcterms:created xsi:type="dcterms:W3CDTF">2022-07-05T12:33:36Z</dcterms:created>
  <dcterms:modified xsi:type="dcterms:W3CDTF">2025-03-04T14:43:04Z</dcterms:modified>
</cp:coreProperties>
</file>