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58DE3727-72AA-4367-9A7B-02C7547142B8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I10" i="2"/>
  <c r="H10" i="2"/>
  <c r="G10" i="2"/>
  <c r="F10" i="2"/>
  <c r="C74" i="2" l="1"/>
  <c r="C86" i="2" s="1"/>
  <c r="B74" i="2"/>
  <c r="B86" i="2" s="1"/>
  <c r="D26" i="2"/>
  <c r="D10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<sst xmlns="http://schemas.openxmlformats.org/spreadsheetml/2006/main" count="112" uniqueCount="112">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</sst>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3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Border="1"/>
    <xf numFmtId="4" fontId="11" fillId="0" borderId="6" xfId="1" applyNumberFormat="1" applyFont="1" applyBorder="1" applyAlignment="1">
      <alignment vertical="center" wrapText="1"/>
    </xf>
    <xf numFmtId="4" fontId="11" fillId="0" borderId="3" xfId="1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5" xfId="1" applyNumberFormat="1" applyFont="1" applyBorder="1" applyAlignment="1">
      <alignment horizontal="right" vertical="center" wrapText="1"/>
    </xf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4000500</xdr:colOff>
      <xdr:row>89</xdr:row>
      <xdr:rowOff>31750</xdr:rowOff>
    </xdr:from>
    <xdr:to>
      <xdr:col>11</xdr:col>
      <xdr:colOff>690562</xdr:colOff>
      <xdr:row>101</xdr:row>
      <xdr:rowOff>164334</xdr:rowOff>
    </xdr:to>
    <xdr:pic>
      <xdr:nvPicPr>
        <xdr:cNvPr id="6" name="Imagen 5" descr="Texto&#10;&#10;Descripción generada automáticamente">
          <a:extLst>
            <a:ext uri="{FF2B5EF4-FFF2-40B4-BE49-F238E27FC236}">
              <a16:creationId xmlns:a16="http://schemas.microsoft.com/office/drawing/2014/main" id="{8DD92156-3E50-4CAB-A20D-87FE3579EB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4000500" y="70818375"/>
          <a:ext cx="26519187" cy="6546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36</xdr:col>
      <xdr:colOff>611187</xdr:colOff>
      <xdr:row>41</xdr:row>
      <xdr:rowOff>69084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B8B85168-9E1E-4C33-B45F-6A141C3347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856" t="50206" r="20987" b="17202"/>
        <a:stretch/>
      </xdr:blipFill>
      <xdr:spPr>
        <a:xfrm>
          <a:off x="1524000" y="1333500"/>
          <a:ext cx="26519187" cy="6546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topLeftCell="A81" zoomScale="60" zoomScaleNormal="60" zoomScaleSheetLayoutView="388" workbookViewId="0">
      <selection activeCell="A92" sqref="A92"/>
    </sheetView>
  </sheetViews>
  <sheetFormatPr baseColWidth="10" defaultColWidth="9.140625" defaultRowHeight="33.75" x14ac:dyDescent="0.5"/>
  <cols>
    <col min="1" max="1" width="89.42578125" style="12" customWidth="1"/>
    <col min="2" max="2" width="39.42578125" style="12" customWidth="1"/>
    <col min="3" max="3" width="39.140625" style="12" customWidth="1"/>
    <col min="4" max="4" width="38.140625" style="12" customWidth="1"/>
    <col min="5" max="5" width="33.85546875" style="12" bestFit="1" customWidth="1"/>
    <col min="6" max="6" width="35.85546875" style="12" customWidth="1"/>
    <col min="7" max="7" width="33.28515625" style="12" customWidth="1"/>
    <col min="8" max="8" width="33.85546875" style="12" bestFit="1" customWidth="1"/>
    <col min="9" max="9" width="32.5703125" style="12" customWidth="1"/>
    <col min="10" max="10" width="34" style="12" customWidth="1"/>
    <col min="11" max="11" width="37.7109375" style="12" customWidth="1"/>
    <col min="12" max="12" width="33.855468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18" t="s">
        <v>1</v>
      </c>
      <c r="S1" s="19"/>
      <c r="T1" s="19"/>
      <c r="U1" s="19"/>
      <c r="V1" s="19"/>
      <c r="W1" s="19"/>
    </row>
    <row r="2" spans="1:29" ht="46.5" x14ac:dyDescent="0.7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20" t="s">
        <v>3</v>
      </c>
      <c r="S2" s="19"/>
      <c r="T2" s="19"/>
      <c r="U2" s="19"/>
      <c r="V2" s="19"/>
      <c r="W2" s="19"/>
    </row>
    <row r="3" spans="1:29" ht="46.5" x14ac:dyDescent="0.7">
      <c r="A3" s="86" t="s">
        <v>111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20" t="s">
        <v>4</v>
      </c>
      <c r="S3" s="19"/>
      <c r="T3" s="19"/>
      <c r="U3" s="19"/>
      <c r="V3" s="19"/>
      <c r="W3" s="19"/>
    </row>
    <row r="4" spans="1:29" ht="46.5" x14ac:dyDescent="0.7">
      <c r="A4" s="86" t="s">
        <v>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R4" s="20" t="s">
        <v>6</v>
      </c>
      <c r="S4" s="19"/>
      <c r="T4" s="19"/>
      <c r="U4" s="19"/>
      <c r="V4" s="19"/>
      <c r="W4" s="19"/>
    </row>
    <row r="5" spans="1:29" ht="46.5" x14ac:dyDescent="0.7">
      <c r="A5" s="87" t="s">
        <v>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109</v>
      </c>
      <c r="C7" s="23" t="s">
        <v>108</v>
      </c>
      <c r="D7" s="23" t="s">
        <v>107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177195695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144651730.72</v>
      </c>
      <c r="D10" s="33">
        <f>SUM(E10:P10)</f>
        <v>9824227.8599999994</v>
      </c>
      <c r="E10" s="34">
        <f>+E11+E12+E13+E14+E15</f>
        <v>9824227.8599999994</v>
      </c>
      <c r="F10" s="35">
        <f>F11+F12+F13+F14+F15</f>
        <v>0</v>
      </c>
      <c r="G10" s="36">
        <f>G11+G12+G15</f>
        <v>0</v>
      </c>
      <c r="H10" s="36">
        <f>H11+H12+H13+H14+H15</f>
        <v>0</v>
      </c>
      <c r="I10" s="37">
        <f>+I11+I12+I13+I14+I15</f>
        <v>0</v>
      </c>
      <c r="J10" s="37">
        <f>J11+J12+J13+J14+J15</f>
        <v>0</v>
      </c>
      <c r="K10" s="37">
        <f>SUM(K11:K15)</f>
        <v>0</v>
      </c>
      <c r="L10" s="37">
        <f>SUM(L11:L15)</f>
        <v>0</v>
      </c>
      <c r="M10" s="37">
        <f t="shared" ref="M10:P10" si="0">SUM(M11:M15)</f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108763000</v>
      </c>
      <c r="D11" s="39"/>
      <c r="E11" s="40">
        <v>8236000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29" ht="36" x14ac:dyDescent="0.55000000000000004">
      <c r="A12" s="38" t="s">
        <v>26</v>
      </c>
      <c r="B12" s="39">
        <v>19055000</v>
      </c>
      <c r="C12" s="39">
        <v>20763000</v>
      </c>
      <c r="D12" s="39"/>
      <c r="E12" s="40">
        <v>340000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15125730.720000001</v>
      </c>
      <c r="D15" s="39"/>
      <c r="E15" s="41">
        <v>1248227.8600000001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20808884.280000001</v>
      </c>
      <c r="D16" s="33">
        <f t="shared" ref="D16" si="1">SUM(E16:P16)</f>
        <v>508298.18999999994</v>
      </c>
      <c r="E16" s="34">
        <f>E17+E18+E19+E20+E21+E22+E23+E24+E25</f>
        <v>508298.18999999994</v>
      </c>
      <c r="F16" s="42">
        <f>F17+F18+F19+F20+F21+F22+F23+F24+F25</f>
        <v>0</v>
      </c>
      <c r="G16" s="42">
        <f>G17+G18+G19+G20+G21+G22+G23+G24+G25</f>
        <v>0</v>
      </c>
      <c r="H16" s="37">
        <f>H17+H18+H19+H20+H21+H22+H23+H24+H25</f>
        <v>0</v>
      </c>
      <c r="I16" s="43">
        <f>+I17+I18+I19+I20+I21+I22+I23+I24+I25</f>
        <v>0</v>
      </c>
      <c r="J16" s="43">
        <f>J17+J18+J19+J20+J21+J22+J23+J24+J25</f>
        <v>0</v>
      </c>
      <c r="K16" s="43">
        <f>SUM(K17:K25)</f>
        <v>0</v>
      </c>
      <c r="L16" s="43">
        <f t="shared" ref="L16:P16" si="2">SUM(L17:L25)</f>
        <v>0</v>
      </c>
      <c r="M16" s="43">
        <f t="shared" si="2"/>
        <v>0</v>
      </c>
      <c r="N16" s="43">
        <f t="shared" si="2"/>
        <v>0</v>
      </c>
      <c r="O16" s="43">
        <f t="shared" si="2"/>
        <v>0</v>
      </c>
      <c r="P16" s="43">
        <f t="shared" si="2"/>
        <v>0</v>
      </c>
    </row>
    <row r="17" spans="1:16" ht="36" x14ac:dyDescent="0.55000000000000004">
      <c r="A17" s="38" t="s">
        <v>31</v>
      </c>
      <c r="B17" s="39">
        <v>4495000</v>
      </c>
      <c r="C17" s="39">
        <v>4301000.28</v>
      </c>
      <c r="D17" s="39"/>
      <c r="E17" s="40">
        <v>41446.28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72" x14ac:dyDescent="0.55000000000000004">
      <c r="A18" s="38" t="s">
        <v>32</v>
      </c>
      <c r="B18" s="39">
        <v>100000</v>
      </c>
      <c r="C18" s="39">
        <v>100000</v>
      </c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36" x14ac:dyDescent="0.55000000000000004">
      <c r="A19" s="38" t="s">
        <v>33</v>
      </c>
      <c r="B19" s="39">
        <v>850000</v>
      </c>
      <c r="C19" s="39">
        <v>850000</v>
      </c>
      <c r="D19" s="39"/>
      <c r="E19" s="40">
        <v>140150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36" x14ac:dyDescent="0.55000000000000004">
      <c r="A20" s="38" t="s">
        <v>34</v>
      </c>
      <c r="B20" s="39">
        <v>55000</v>
      </c>
      <c r="C20" s="39">
        <v>55000</v>
      </c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9251884</v>
      </c>
      <c r="D21" s="39"/>
      <c r="E21" s="40">
        <v>291301.90999999997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36" x14ac:dyDescent="0.55000000000000004">
      <c r="A22" s="38" t="s">
        <v>36</v>
      </c>
      <c r="B22" s="39">
        <v>1300000</v>
      </c>
      <c r="C22" s="39">
        <v>1300000</v>
      </c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08" x14ac:dyDescent="0.55000000000000004">
      <c r="A23" s="38" t="s">
        <v>37</v>
      </c>
      <c r="B23" s="39">
        <v>3655000</v>
      </c>
      <c r="C23" s="39">
        <v>1951000</v>
      </c>
      <c r="D23" s="39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08" x14ac:dyDescent="0.55000000000000004">
      <c r="A24" s="38" t="s">
        <v>38</v>
      </c>
      <c r="B24" s="39">
        <v>5215000</v>
      </c>
      <c r="C24" s="39">
        <v>2200000</v>
      </c>
      <c r="D24" s="39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72" x14ac:dyDescent="0.55000000000000004">
      <c r="A25" s="38" t="s">
        <v>39</v>
      </c>
      <c r="B25" s="39">
        <v>2100000</v>
      </c>
      <c r="C25" s="39">
        <v>800000</v>
      </c>
      <c r="D25" s="39"/>
      <c r="E25" s="40">
        <v>35400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4985080</v>
      </c>
      <c r="D26" s="33">
        <f>SUM(E26:P26)</f>
        <v>7770</v>
      </c>
      <c r="E26" s="44">
        <f>SUM(E27:E35)</f>
        <v>7770</v>
      </c>
      <c r="F26" s="44">
        <f>SUM(F27:F35)</f>
        <v>0</v>
      </c>
      <c r="G26" s="45">
        <f t="shared" ref="G26:J26" si="3">SUM(G27:G35)</f>
        <v>0</v>
      </c>
      <c r="H26" s="44">
        <f t="shared" si="3"/>
        <v>0</v>
      </c>
      <c r="I26" s="44">
        <f t="shared" si="3"/>
        <v>0</v>
      </c>
      <c r="J26" s="44">
        <f t="shared" si="3"/>
        <v>0</v>
      </c>
      <c r="K26" s="44">
        <f>SUM(K27:K35)</f>
        <v>0</v>
      </c>
      <c r="L26" s="44">
        <f t="shared" ref="L26:P26" si="4">SUM(L27:L35)</f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0</v>
      </c>
    </row>
    <row r="27" spans="1:16" ht="72" x14ac:dyDescent="0.55000000000000004">
      <c r="A27" s="38" t="s">
        <v>41</v>
      </c>
      <c r="B27" s="39">
        <v>155000</v>
      </c>
      <c r="C27" s="39">
        <v>155000</v>
      </c>
      <c r="D27" s="39"/>
      <c r="E27" s="40">
        <v>7770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ht="36" x14ac:dyDescent="0.55000000000000004">
      <c r="A28" s="38" t="s">
        <v>42</v>
      </c>
      <c r="B28" s="39">
        <v>100000</v>
      </c>
      <c r="C28" s="39">
        <v>50000</v>
      </c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72" x14ac:dyDescent="0.55000000000000004">
      <c r="A29" s="38" t="s">
        <v>43</v>
      </c>
      <c r="B29" s="39">
        <v>130000</v>
      </c>
      <c r="C29" s="39">
        <v>130000</v>
      </c>
      <c r="D29" s="39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36" x14ac:dyDescent="0.55000000000000004">
      <c r="A30" s="38" t="s">
        <v>44</v>
      </c>
      <c r="B30" s="39"/>
      <c r="C30" s="39"/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22783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72" x14ac:dyDescent="0.55000000000000004">
      <c r="A32" s="38" t="s">
        <v>46</v>
      </c>
      <c r="B32" s="39">
        <v>215000</v>
      </c>
      <c r="C32" s="39">
        <v>67297</v>
      </c>
      <c r="D32" s="39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20" ht="72" x14ac:dyDescent="0.55000000000000004">
      <c r="A33" s="38" t="s">
        <v>47</v>
      </c>
      <c r="B33" s="39">
        <v>3870000</v>
      </c>
      <c r="C33" s="39">
        <v>3870000</v>
      </c>
      <c r="D33" s="39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690000</v>
      </c>
      <c r="D35" s="39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5">SUM(F37:F43)</f>
        <v>0</v>
      </c>
      <c r="G36" s="44">
        <f t="shared" si="5"/>
        <v>0</v>
      </c>
      <c r="H36" s="44">
        <f t="shared" si="5"/>
        <v>0</v>
      </c>
      <c r="I36" s="44">
        <f t="shared" si="5"/>
        <v>0</v>
      </c>
      <c r="J36" s="44">
        <f t="shared" si="5"/>
        <v>0</v>
      </c>
      <c r="K36" s="44">
        <f>SUM(K37:K43)</f>
        <v>0</v>
      </c>
      <c r="L36" s="44">
        <f t="shared" ref="L36:P36" si="6">SUM(L37:L43)</f>
        <v>0</v>
      </c>
      <c r="M36" s="44">
        <f t="shared" si="6"/>
        <v>0</v>
      </c>
      <c r="N36" s="44">
        <f t="shared" si="6"/>
        <v>0</v>
      </c>
      <c r="O36" s="44">
        <f t="shared" si="6"/>
        <v>0</v>
      </c>
      <c r="P36" s="44">
        <f t="shared" si="6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7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72" x14ac:dyDescent="0.55000000000000004">
      <c r="A38" s="38" t="s">
        <v>52</v>
      </c>
      <c r="B38" s="39">
        <v>0</v>
      </c>
      <c r="C38" s="39">
        <v>0</v>
      </c>
      <c r="D38" s="39">
        <f t="shared" si="7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72" x14ac:dyDescent="0.55000000000000004">
      <c r="A39" s="38" t="s">
        <v>53</v>
      </c>
      <c r="B39" s="39">
        <v>0</v>
      </c>
      <c r="C39" s="39">
        <v>0</v>
      </c>
      <c r="D39" s="39">
        <f t="shared" si="7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7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7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7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72" x14ac:dyDescent="0.55000000000000004">
      <c r="A43" s="38" t="s">
        <v>57</v>
      </c>
      <c r="B43" s="39">
        <v>0</v>
      </c>
      <c r="C43" s="39">
        <v>0</v>
      </c>
      <c r="D43" s="39">
        <f t="shared" si="7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8">SUM(F45:F51)</f>
        <v>0</v>
      </c>
      <c r="G44" s="44">
        <f t="shared" si="8"/>
        <v>0</v>
      </c>
      <c r="H44" s="44">
        <f t="shared" si="8"/>
        <v>0</v>
      </c>
      <c r="I44" s="44">
        <f t="shared" si="8"/>
        <v>0</v>
      </c>
      <c r="J44" s="44">
        <f t="shared" si="8"/>
        <v>0</v>
      </c>
      <c r="K44" s="44">
        <f>SUM(K45:K51)</f>
        <v>0</v>
      </c>
      <c r="L44" s="44">
        <f t="shared" ref="L44:P44" si="9">SUM(L45:L51)</f>
        <v>0</v>
      </c>
      <c r="M44" s="44">
        <f t="shared" si="9"/>
        <v>0</v>
      </c>
      <c r="N44" s="44">
        <f t="shared" si="9"/>
        <v>0</v>
      </c>
      <c r="O44" s="44">
        <f t="shared" si="9"/>
        <v>0</v>
      </c>
      <c r="P44" s="44">
        <f t="shared" si="9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7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7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7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7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7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7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7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6750000</v>
      </c>
      <c r="D52" s="33">
        <f>SUM(E52:P52)</f>
        <v>0</v>
      </c>
      <c r="E52" s="44">
        <f>SUM(E53:E61)</f>
        <v>0</v>
      </c>
      <c r="F52" s="44">
        <f t="shared" ref="F52:J52" si="10">SUM(F53:F61)</f>
        <v>0</v>
      </c>
      <c r="G52" s="44">
        <f t="shared" si="10"/>
        <v>0</v>
      </c>
      <c r="H52" s="44">
        <f t="shared" si="10"/>
        <v>0</v>
      </c>
      <c r="I52" s="44">
        <f t="shared" si="10"/>
        <v>0</v>
      </c>
      <c r="J52" s="44">
        <f t="shared" si="10"/>
        <v>0</v>
      </c>
      <c r="K52" s="44">
        <f>SUM(K53:K61)</f>
        <v>0</v>
      </c>
      <c r="L52" s="44">
        <f t="shared" ref="L52:P52" si="11">SUM(L53:L61)</f>
        <v>0</v>
      </c>
      <c r="M52" s="44">
        <f t="shared" si="11"/>
        <v>0</v>
      </c>
      <c r="N52" s="44">
        <f t="shared" si="11"/>
        <v>0</v>
      </c>
      <c r="O52" s="44">
        <f t="shared" si="11"/>
        <v>0</v>
      </c>
      <c r="P52" s="44">
        <f t="shared" si="11"/>
        <v>0</v>
      </c>
    </row>
    <row r="53" spans="1:16" ht="36" x14ac:dyDescent="0.55000000000000004">
      <c r="A53" s="38" t="s">
        <v>67</v>
      </c>
      <c r="B53" s="39">
        <v>1250000</v>
      </c>
      <c r="C53" s="39">
        <v>1250000</v>
      </c>
      <c r="D53" s="39"/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/>
      <c r="L53" s="40"/>
      <c r="M53" s="40">
        <v>0</v>
      </c>
      <c r="N53" s="40"/>
      <c r="O53" s="40"/>
      <c r="P53" s="40"/>
    </row>
    <row r="54" spans="1:16" ht="72" x14ac:dyDescent="0.55000000000000004">
      <c r="A54" s="38" t="s">
        <v>68</v>
      </c>
      <c r="B54" s="39">
        <v>0</v>
      </c>
      <c r="C54" s="39">
        <v>0</v>
      </c>
      <c r="D54" s="39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72" x14ac:dyDescent="0.55000000000000004">
      <c r="A56" s="38" t="s">
        <v>70</v>
      </c>
      <c r="B56" s="39">
        <v>0</v>
      </c>
      <c r="C56" s="39">
        <v>4100000</v>
      </c>
      <c r="D56" s="39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1400000</v>
      </c>
      <c r="D57" s="39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/>
      <c r="K57" s="40"/>
      <c r="L57" s="40">
        <v>0</v>
      </c>
      <c r="M57" s="40">
        <v>0</v>
      </c>
      <c r="N57" s="40"/>
      <c r="O57" s="40"/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0</v>
      </c>
      <c r="D58" s="39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33">
        <f>+B63+B64+B65+B66</f>
        <v>0</v>
      </c>
      <c r="C62" s="33">
        <v>0</v>
      </c>
      <c r="D62" s="33">
        <f>SUM(E62:P62)</f>
        <v>0</v>
      </c>
      <c r="E62" s="44">
        <f>SUM(E63:E66)</f>
        <v>0</v>
      </c>
      <c r="F62" s="44">
        <f t="shared" ref="F62:J62" si="12">SUM(F63:F66)</f>
        <v>0</v>
      </c>
      <c r="G62" s="44">
        <f t="shared" si="12"/>
        <v>0</v>
      </c>
      <c r="H62" s="44">
        <f t="shared" si="12"/>
        <v>0</v>
      </c>
      <c r="I62" s="44">
        <f t="shared" si="12"/>
        <v>0</v>
      </c>
      <c r="J62" s="44">
        <f t="shared" si="12"/>
        <v>0</v>
      </c>
      <c r="K62" s="44">
        <f>SUM(K63:K66)</f>
        <v>0</v>
      </c>
      <c r="L62" s="44">
        <f t="shared" ref="L62:P62" si="13">SUM(L63:L66)</f>
        <v>0</v>
      </c>
      <c r="M62" s="44">
        <f t="shared" si="13"/>
        <v>0</v>
      </c>
      <c r="N62" s="44">
        <f t="shared" si="13"/>
        <v>0</v>
      </c>
      <c r="O62" s="44">
        <f t="shared" si="13"/>
        <v>0</v>
      </c>
      <c r="P62" s="44">
        <f t="shared" si="13"/>
        <v>0</v>
      </c>
    </row>
    <row r="63" spans="1:16" ht="36" x14ac:dyDescent="0.55000000000000004">
      <c r="A63" s="38" t="s">
        <v>77</v>
      </c>
      <c r="B63" s="39">
        <v>0</v>
      </c>
      <c r="C63" s="39">
        <v>0</v>
      </c>
      <c r="D63" s="39">
        <f t="shared" si="7"/>
        <v>0</v>
      </c>
      <c r="E63" s="40">
        <v>0</v>
      </c>
      <c r="F63" s="46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39">
        <v>0</v>
      </c>
      <c r="C64" s="39">
        <v>0</v>
      </c>
      <c r="D64" s="39">
        <f t="shared" si="7"/>
        <v>0</v>
      </c>
      <c r="E64" s="40">
        <v>0</v>
      </c>
      <c r="F64" s="46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39">
        <v>0</v>
      </c>
      <c r="C65" s="39">
        <v>0</v>
      </c>
      <c r="D65" s="39">
        <f t="shared" si="7"/>
        <v>0</v>
      </c>
      <c r="E65" s="40">
        <v>0</v>
      </c>
      <c r="F65" s="46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39">
        <v>0</v>
      </c>
      <c r="C66" s="39">
        <v>0</v>
      </c>
      <c r="D66" s="39">
        <f t="shared" si="7"/>
        <v>0</v>
      </c>
      <c r="E66" s="40">
        <v>0</v>
      </c>
      <c r="F66" s="46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50" t="s">
        <v>81</v>
      </c>
      <c r="B67" s="33">
        <f>+B68+B69</f>
        <v>0</v>
      </c>
      <c r="C67" s="33">
        <v>0</v>
      </c>
      <c r="D67" s="33">
        <f>SUM(E67:P67)</f>
        <v>0</v>
      </c>
      <c r="E67" s="34">
        <f>SUM(E68:E69)</f>
        <v>0</v>
      </c>
      <c r="F67" s="34">
        <f>SUM(F68:F69)</f>
        <v>0</v>
      </c>
      <c r="G67" s="34">
        <f t="shared" ref="G67:J67" si="14">SUM(G68:G69)</f>
        <v>0</v>
      </c>
      <c r="H67" s="34">
        <f t="shared" si="14"/>
        <v>0</v>
      </c>
      <c r="I67" s="34">
        <f t="shared" si="14"/>
        <v>0</v>
      </c>
      <c r="J67" s="34">
        <f t="shared" si="14"/>
        <v>0</v>
      </c>
      <c r="K67" s="34">
        <f>SUM(K68:K69)</f>
        <v>0</v>
      </c>
      <c r="L67" s="34">
        <f t="shared" ref="L67:P67" si="15">SUM(L68:L69)</f>
        <v>0</v>
      </c>
      <c r="M67" s="34">
        <f t="shared" si="15"/>
        <v>0</v>
      </c>
      <c r="N67" s="34">
        <f t="shared" si="15"/>
        <v>0</v>
      </c>
      <c r="O67" s="34">
        <f t="shared" si="15"/>
        <v>0</v>
      </c>
      <c r="P67" s="34">
        <f t="shared" si="15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33">
        <v>0</v>
      </c>
      <c r="C68" s="33">
        <v>0</v>
      </c>
      <c r="D68" s="33">
        <f t="shared" ref="D68:D82" si="16">SUM(E68:P68)</f>
        <v>0</v>
      </c>
      <c r="E68" s="40">
        <v>0</v>
      </c>
      <c r="F68" s="46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33">
        <v>0</v>
      </c>
      <c r="C69" s="33">
        <v>0</v>
      </c>
      <c r="D69" s="33">
        <f t="shared" si="16"/>
        <v>0</v>
      </c>
      <c r="E69" s="40">
        <v>0</v>
      </c>
      <c r="F69" s="46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33">
        <f>+B71+B72+B73</f>
        <v>0</v>
      </c>
      <c r="C70" s="33">
        <v>0</v>
      </c>
      <c r="D70" s="33">
        <f t="shared" si="16"/>
        <v>0</v>
      </c>
      <c r="E70" s="44">
        <f>SUM(E71:E73)</f>
        <v>0</v>
      </c>
      <c r="F70" s="44">
        <f t="shared" ref="F70:J70" si="17">SUM(F71:F73)</f>
        <v>0</v>
      </c>
      <c r="G70" s="44">
        <f t="shared" si="17"/>
        <v>0</v>
      </c>
      <c r="H70" s="44">
        <f t="shared" si="17"/>
        <v>0</v>
      </c>
      <c r="I70" s="44">
        <f t="shared" si="17"/>
        <v>0</v>
      </c>
      <c r="J70" s="44">
        <f t="shared" si="17"/>
        <v>0</v>
      </c>
      <c r="K70" s="44">
        <f>SUM(K71:K73)</f>
        <v>0</v>
      </c>
      <c r="L70" s="44">
        <f t="shared" ref="L70:P70" si="18">SUM(L71:L73)</f>
        <v>0</v>
      </c>
      <c r="M70" s="44">
        <f t="shared" si="18"/>
        <v>0</v>
      </c>
      <c r="N70" s="44">
        <f t="shared" si="18"/>
        <v>0</v>
      </c>
      <c r="O70" s="44">
        <f t="shared" si="18"/>
        <v>0</v>
      </c>
      <c r="P70" s="44">
        <f t="shared" si="18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33">
        <v>0</v>
      </c>
      <c r="C71" s="33">
        <v>0</v>
      </c>
      <c r="D71" s="33">
        <f t="shared" si="16"/>
        <v>0</v>
      </c>
      <c r="E71" s="40">
        <v>0</v>
      </c>
      <c r="F71" s="46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51" t="s">
        <v>86</v>
      </c>
      <c r="B72" s="52">
        <v>0</v>
      </c>
      <c r="C72" s="52">
        <v>0</v>
      </c>
      <c r="D72" s="52">
        <f t="shared" si="16"/>
        <v>0</v>
      </c>
      <c r="E72" s="53">
        <v>0</v>
      </c>
      <c r="F72" s="54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/>
    </row>
    <row r="73" spans="1:20" ht="105" customHeight="1" x14ac:dyDescent="0.55000000000000004">
      <c r="A73" s="38" t="s">
        <v>87</v>
      </c>
      <c r="B73" s="33">
        <v>0</v>
      </c>
      <c r="C73" s="33">
        <v>0</v>
      </c>
      <c r="D73" s="33">
        <f t="shared" si="16"/>
        <v>0</v>
      </c>
      <c r="E73" s="57">
        <v>0</v>
      </c>
      <c r="F73" s="46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8">
        <v>0</v>
      </c>
    </row>
    <row r="74" spans="1:20" ht="36" x14ac:dyDescent="0.3">
      <c r="A74" s="59" t="s">
        <v>88</v>
      </c>
      <c r="B74" s="60">
        <f>+B52+B26+B16+B10</f>
        <v>177195695</v>
      </c>
      <c r="C74" s="60">
        <f>+C52+C26+C16+C10</f>
        <v>177195695</v>
      </c>
      <c r="D74" s="60">
        <f>SUM(E74:P74)</f>
        <v>10340296.049999999</v>
      </c>
      <c r="E74" s="60">
        <f>E10+E16+E26+E36+E52+E62+E67+E70</f>
        <v>10340296.049999999</v>
      </c>
      <c r="F74" s="60">
        <f>F70+F67+F62+F52+F44+F36+F26+F16+F10</f>
        <v>0</v>
      </c>
      <c r="G74" s="60">
        <f>G70+G67+G62+G52+G44+G36+G26+G16+G10</f>
        <v>0</v>
      </c>
      <c r="H74" s="60">
        <f>H67+H62+H52+H26+H16+H10</f>
        <v>0</v>
      </c>
      <c r="I74" s="60">
        <f>+I10+I16+I26+I36+I44+I52+I61+I67+I70</f>
        <v>0</v>
      </c>
      <c r="J74" s="60">
        <f>J10+J16+J26+J36+J52</f>
        <v>0</v>
      </c>
      <c r="K74" s="60">
        <f>+K52+K26+K16++K10</f>
        <v>0</v>
      </c>
      <c r="L74" s="60">
        <f t="shared" ref="L74:P74" si="19">+L52+L26+L16++L10</f>
        <v>0</v>
      </c>
      <c r="M74" s="60">
        <f>+M52+M26+M16++M10</f>
        <v>0</v>
      </c>
      <c r="N74" s="60">
        <f t="shared" si="19"/>
        <v>0</v>
      </c>
      <c r="O74" s="60">
        <f t="shared" si="19"/>
        <v>0</v>
      </c>
      <c r="P74" s="60">
        <f t="shared" si="19"/>
        <v>0</v>
      </c>
      <c r="Q74" s="11"/>
      <c r="R74" s="11"/>
      <c r="S74" s="11"/>
    </row>
    <row r="75" spans="1:20" ht="36" x14ac:dyDescent="0.3">
      <c r="A75" s="61" t="s">
        <v>89</v>
      </c>
      <c r="B75" s="62">
        <v>0</v>
      </c>
      <c r="C75" s="62">
        <v>0</v>
      </c>
      <c r="D75" s="62">
        <f t="shared" si="16"/>
        <v>0</v>
      </c>
      <c r="E75" s="62">
        <v>0</v>
      </c>
      <c r="F75" s="63">
        <v>0</v>
      </c>
      <c r="G75" s="62">
        <v>0</v>
      </c>
      <c r="H75" s="62"/>
      <c r="I75" s="62">
        <v>0</v>
      </c>
      <c r="J75" s="64">
        <f>J76+J77+J78+J79+J80+J81+J82+J83</f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6"/>
        <v>0</v>
      </c>
      <c r="E76" s="66">
        <v>0</v>
      </c>
      <c r="F76" s="67">
        <v>0</v>
      </c>
      <c r="G76" s="68">
        <v>0</v>
      </c>
      <c r="H76" s="68">
        <v>0</v>
      </c>
      <c r="I76" s="68">
        <v>0</v>
      </c>
      <c r="J76" s="68">
        <v>0</v>
      </c>
      <c r="K76" s="69">
        <f>SUM(K77:K78)</f>
        <v>0</v>
      </c>
      <c r="L76" s="69">
        <f t="shared" ref="L76:P76" si="20">SUM(L77:L78)</f>
        <v>0</v>
      </c>
      <c r="M76" s="69">
        <f t="shared" si="20"/>
        <v>0</v>
      </c>
      <c r="N76" s="69">
        <f t="shared" si="20"/>
        <v>0</v>
      </c>
      <c r="O76" s="69">
        <f t="shared" si="20"/>
        <v>0</v>
      </c>
      <c r="P76" s="69">
        <f t="shared" si="20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6"/>
        <v>0</v>
      </c>
      <c r="E77" s="70">
        <v>0</v>
      </c>
      <c r="F77" s="71">
        <v>0</v>
      </c>
      <c r="G77" s="72">
        <v>0</v>
      </c>
      <c r="H77" s="72">
        <v>0</v>
      </c>
      <c r="I77" s="72">
        <v>0</v>
      </c>
      <c r="J77" s="72">
        <v>0</v>
      </c>
      <c r="K77" s="48">
        <v>0</v>
      </c>
      <c r="L77" s="58">
        <v>0</v>
      </c>
      <c r="M77" s="48">
        <v>0</v>
      </c>
      <c r="N77" s="73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6"/>
        <v>0</v>
      </c>
      <c r="E78" s="70">
        <v>0</v>
      </c>
      <c r="F78" s="71">
        <v>0</v>
      </c>
      <c r="G78" s="72">
        <v>0</v>
      </c>
      <c r="H78" s="72">
        <v>0</v>
      </c>
      <c r="I78" s="72">
        <v>0</v>
      </c>
      <c r="J78" s="72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6"/>
        <v>0</v>
      </c>
      <c r="E79" s="66">
        <v>0</v>
      </c>
      <c r="F79" s="67">
        <v>0</v>
      </c>
      <c r="G79" s="68">
        <v>0</v>
      </c>
      <c r="H79" s="68">
        <v>0</v>
      </c>
      <c r="I79" s="68">
        <v>0</v>
      </c>
      <c r="J79" s="68">
        <v>0</v>
      </c>
      <c r="K79" s="69">
        <f>SUM(K80:K81)</f>
        <v>0</v>
      </c>
      <c r="L79" s="69">
        <f t="shared" ref="L79:P79" si="21">SUM(L80:L81)</f>
        <v>0</v>
      </c>
      <c r="M79" s="69">
        <f t="shared" si="21"/>
        <v>0</v>
      </c>
      <c r="N79" s="69">
        <f t="shared" si="21"/>
        <v>0</v>
      </c>
      <c r="O79" s="69">
        <f t="shared" si="21"/>
        <v>0</v>
      </c>
      <c r="P79" s="69">
        <f t="shared" si="21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6"/>
        <v>0</v>
      </c>
      <c r="E80" s="70">
        <v>0</v>
      </c>
      <c r="F80" s="71">
        <v>0</v>
      </c>
      <c r="G80" s="72">
        <v>0</v>
      </c>
      <c r="H80" s="72">
        <v>0</v>
      </c>
      <c r="I80" s="72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6"/>
        <v>0</v>
      </c>
      <c r="E81" s="70">
        <v>0</v>
      </c>
      <c r="F81" s="71">
        <v>0</v>
      </c>
      <c r="G81" s="72">
        <v>0</v>
      </c>
      <c r="H81" s="72">
        <v>0</v>
      </c>
      <c r="I81" s="72">
        <v>0</v>
      </c>
      <c r="J81" s="72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6"/>
        <v>0</v>
      </c>
      <c r="E82" s="66">
        <v>0</v>
      </c>
      <c r="F82" s="67">
        <v>0</v>
      </c>
      <c r="G82" s="68">
        <v>0</v>
      </c>
      <c r="H82" s="68">
        <v>0</v>
      </c>
      <c r="I82" s="68">
        <v>0</v>
      </c>
      <c r="J82" s="68">
        <v>0</v>
      </c>
      <c r="K82" s="69">
        <f>SUM(K83)</f>
        <v>0</v>
      </c>
      <c r="L82" s="69">
        <f t="shared" ref="L82:P82" si="22">SUM(L83)</f>
        <v>0</v>
      </c>
      <c r="M82" s="69">
        <f t="shared" si="22"/>
        <v>0</v>
      </c>
      <c r="N82" s="69">
        <f t="shared" si="22"/>
        <v>0</v>
      </c>
      <c r="O82" s="69">
        <f t="shared" si="22"/>
        <v>0</v>
      </c>
      <c r="P82" s="69">
        <f t="shared" si="22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70">
        <v>0</v>
      </c>
      <c r="C83" s="70">
        <v>0</v>
      </c>
      <c r="D83" s="70">
        <v>0</v>
      </c>
      <c r="E83" s="70">
        <v>0</v>
      </c>
      <c r="F83" s="71">
        <v>0</v>
      </c>
      <c r="G83" s="72">
        <v>0</v>
      </c>
      <c r="H83" s="72">
        <v>0</v>
      </c>
      <c r="I83" s="72">
        <v>0</v>
      </c>
      <c r="J83" s="72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74" t="s">
        <v>98</v>
      </c>
      <c r="B84" s="60">
        <f>+B82+B79+B76</f>
        <v>0</v>
      </c>
      <c r="C84" s="60">
        <f>+C82+C79+C76</f>
        <v>0</v>
      </c>
      <c r="D84" s="60"/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f>J75</f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</row>
    <row r="85" spans="1:25" ht="36" x14ac:dyDescent="0.55000000000000004">
      <c r="A85" s="17"/>
      <c r="B85" s="17"/>
      <c r="C85" s="75"/>
      <c r="D85" s="75"/>
      <c r="E85" s="76"/>
      <c r="F85" s="71"/>
      <c r="G85" s="72"/>
      <c r="H85" s="72"/>
      <c r="I85" s="72"/>
      <c r="J85" s="72"/>
      <c r="K85" s="48"/>
      <c r="L85" s="48"/>
      <c r="M85" s="77">
        <v>0</v>
      </c>
      <c r="N85" s="77">
        <v>0</v>
      </c>
      <c r="O85" s="77">
        <v>0</v>
      </c>
      <c r="P85" s="49">
        <v>0</v>
      </c>
    </row>
    <row r="86" spans="1:25" ht="72" x14ac:dyDescent="0.3">
      <c r="A86" s="78" t="s">
        <v>99</v>
      </c>
      <c r="B86" s="79">
        <f>+B74+B84</f>
        <v>177195695</v>
      </c>
      <c r="C86" s="79">
        <f>+C84+C74</f>
        <v>177195695</v>
      </c>
      <c r="D86" s="79">
        <f>SUM(E86:P86)</f>
        <v>10340296.049999999</v>
      </c>
      <c r="E86" s="80">
        <f>+E74+E84</f>
        <v>10340296.049999999</v>
      </c>
      <c r="F86" s="81">
        <f t="shared" ref="F86:P86" si="23">+F74+F84</f>
        <v>0</v>
      </c>
      <c r="G86" s="82">
        <f>+G74+G84</f>
        <v>0</v>
      </c>
      <c r="H86" s="82">
        <f t="shared" si="23"/>
        <v>0</v>
      </c>
      <c r="I86" s="82">
        <f t="shared" si="23"/>
        <v>0</v>
      </c>
      <c r="J86" s="82">
        <f t="shared" si="23"/>
        <v>0</v>
      </c>
      <c r="K86" s="82">
        <f>+K74+K84</f>
        <v>0</v>
      </c>
      <c r="L86" s="82">
        <f t="shared" si="23"/>
        <v>0</v>
      </c>
      <c r="M86" s="82">
        <f t="shared" si="23"/>
        <v>0</v>
      </c>
      <c r="N86" s="82">
        <f t="shared" si="23"/>
        <v>0</v>
      </c>
      <c r="O86" s="82">
        <f t="shared" si="23"/>
        <v>0</v>
      </c>
      <c r="P86" s="82">
        <f t="shared" si="23"/>
        <v>0</v>
      </c>
    </row>
    <row r="87" spans="1:25" x14ac:dyDescent="0.5">
      <c r="A87" s="15" t="s">
        <v>110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x14ac:dyDescent="0.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25" ht="46.5" x14ac:dyDescent="0.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5"/>
      <c r="O92" s="15"/>
    </row>
    <row r="93" spans="1:25" s="4" customFormat="1" ht="46.5" x14ac:dyDescent="0.7">
      <c r="A93" s="21"/>
      <c r="B93" s="21"/>
      <c r="C93" s="21"/>
      <c r="D93" s="19"/>
      <c r="E93" s="19"/>
      <c r="F93" s="19"/>
      <c r="G93" s="19"/>
      <c r="H93" s="19"/>
      <c r="I93" s="21"/>
      <c r="J93" s="21"/>
      <c r="K93" s="19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85" t="s">
        <v>101</v>
      </c>
      <c r="B94" s="85"/>
      <c r="C94" s="85"/>
      <c r="D94" s="85"/>
      <c r="E94" s="19"/>
      <c r="F94" s="19"/>
      <c r="G94" s="19"/>
      <c r="H94" s="19"/>
      <c r="I94" s="88" t="s">
        <v>102</v>
      </c>
      <c r="J94" s="88"/>
      <c r="K94" s="88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83" t="s">
        <v>103</v>
      </c>
      <c r="B95" s="83"/>
      <c r="C95" s="83"/>
      <c r="D95" s="83"/>
      <c r="E95" s="19"/>
      <c r="F95" s="19"/>
      <c r="G95" s="19"/>
      <c r="H95" s="19"/>
      <c r="I95" s="83" t="s">
        <v>104</v>
      </c>
      <c r="J95" s="84"/>
      <c r="K95" s="84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/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19"/>
      <c r="E98" s="85" t="s">
        <v>105</v>
      </c>
      <c r="F98" s="85"/>
      <c r="G98" s="85"/>
      <c r="H98" s="19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83" t="s">
        <v>106</v>
      </c>
      <c r="F99" s="83"/>
      <c r="G99" s="83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11">
    <mergeCell ref="A95:D95"/>
    <mergeCell ref="I95:K95"/>
    <mergeCell ref="E98:G98"/>
    <mergeCell ref="E99:G99"/>
    <mergeCell ref="A1:P1"/>
    <mergeCell ref="A2:P2"/>
    <mergeCell ref="A3:P3"/>
    <mergeCell ref="A4:P4"/>
    <mergeCell ref="A5:P5"/>
    <mergeCell ref="A94:D94"/>
    <mergeCell ref="I94:K94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E7E0-314A-4253-B158-D77EAAE919E1}">
  <dimension ref="A1"/>
  <sheetViews>
    <sheetView workbookViewId="0">
      <selection activeCell="C8" sqref="C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Ejecución  (3)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2024-02-01T13:53:43Z</cp:lastPrinted>
  <dcterms:created xsi:type="dcterms:W3CDTF">2022-07-05T12:33:36Z</dcterms:created>
  <dcterms:modified xsi:type="dcterms:W3CDTF">2024-02-01T14:42:14Z</dcterms:modified>
</cp:coreProperties>
</file>