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13FDC2B7-9898-49E4-AB4F-52935B4A9B73}" xr6:coauthVersionLast="47" xr6:coauthVersionMax="47" xr10:uidLastSave="{00000000-0000-0000-0000-000000000000}"/>
  <bookViews>
    <workbookView xWindow="-120" yWindow="-120" windowWidth="20730" windowHeight="11160" xr2:uid="{55424552-E4B8-4B13-9EF5-AA640CED7E12}"/>
  </bookViews>
  <sheets>
    <sheet name=" Ejecució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E73" i="1"/>
  <c r="E85" i="1" s="1"/>
  <c r="D73" i="1"/>
  <c r="D69" i="1"/>
  <c r="E69" i="1"/>
  <c r="F69" i="1"/>
  <c r="G69" i="1"/>
  <c r="H69" i="1"/>
  <c r="I69" i="1"/>
  <c r="J69" i="1"/>
  <c r="K69" i="1"/>
  <c r="L69" i="1"/>
  <c r="M69" i="1"/>
  <c r="N69" i="1"/>
  <c r="C69" i="1"/>
  <c r="I66" i="1"/>
  <c r="D66" i="1"/>
  <c r="C66" i="1"/>
  <c r="E66" i="1"/>
  <c r="F66" i="1"/>
  <c r="G66" i="1"/>
  <c r="H66" i="1"/>
  <c r="J66" i="1"/>
  <c r="K66" i="1"/>
  <c r="L66" i="1"/>
  <c r="M66" i="1"/>
  <c r="N66" i="1"/>
  <c r="D61" i="1"/>
  <c r="E61" i="1"/>
  <c r="F61" i="1"/>
  <c r="G61" i="1"/>
  <c r="H61" i="1"/>
  <c r="I61" i="1"/>
  <c r="J61" i="1"/>
  <c r="K61" i="1"/>
  <c r="L61" i="1"/>
  <c r="M61" i="1"/>
  <c r="N61" i="1"/>
  <c r="C61" i="1"/>
  <c r="C51" i="1"/>
  <c r="D51" i="1"/>
  <c r="E51" i="1"/>
  <c r="F51" i="1"/>
  <c r="G51" i="1"/>
  <c r="H51" i="1"/>
  <c r="I51" i="1"/>
  <c r="J51" i="1"/>
  <c r="K51" i="1"/>
  <c r="L51" i="1"/>
  <c r="M51" i="1"/>
  <c r="N51" i="1"/>
  <c r="D43" i="1"/>
  <c r="E43" i="1"/>
  <c r="F43" i="1"/>
  <c r="B43" i="1" s="1"/>
  <c r="G43" i="1"/>
  <c r="H43" i="1"/>
  <c r="I43" i="1"/>
  <c r="J43" i="1"/>
  <c r="K43" i="1"/>
  <c r="L43" i="1"/>
  <c r="M43" i="1"/>
  <c r="N43" i="1"/>
  <c r="C43" i="1"/>
  <c r="D35" i="1"/>
  <c r="E35" i="1"/>
  <c r="F35" i="1"/>
  <c r="G35" i="1"/>
  <c r="H35" i="1"/>
  <c r="I35" i="1"/>
  <c r="J35" i="1"/>
  <c r="K35" i="1"/>
  <c r="L35" i="1"/>
  <c r="M35" i="1"/>
  <c r="N35" i="1"/>
  <c r="C35" i="1"/>
  <c r="C25" i="1"/>
  <c r="D25" i="1"/>
  <c r="N25" i="1"/>
  <c r="M25" i="1"/>
  <c r="L25" i="1"/>
  <c r="J25" i="1"/>
  <c r="K25" i="1"/>
  <c r="I25" i="1"/>
  <c r="E25" i="1"/>
  <c r="F25" i="1"/>
  <c r="G25" i="1"/>
  <c r="H25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M9" i="1"/>
  <c r="L9" i="1"/>
  <c r="K9" i="1"/>
  <c r="J9" i="1"/>
  <c r="I9" i="1"/>
  <c r="H9" i="1"/>
  <c r="G9" i="1"/>
  <c r="F9" i="1"/>
  <c r="E9" i="1"/>
  <c r="D9" i="1"/>
  <c r="C9" i="1"/>
  <c r="B81" i="1"/>
  <c r="B80" i="1"/>
  <c r="B79" i="1"/>
  <c r="B78" i="1"/>
  <c r="B77" i="1"/>
  <c r="B76" i="1"/>
  <c r="B75" i="1"/>
  <c r="H74" i="1"/>
  <c r="B74" i="1" s="1"/>
  <c r="B72" i="1"/>
  <c r="B71" i="1"/>
  <c r="B70" i="1"/>
  <c r="B68" i="1"/>
  <c r="B67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27" i="1"/>
  <c r="B26" i="1"/>
  <c r="B24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H83" i="1" l="1"/>
  <c r="B61" i="1"/>
  <c r="B66" i="1"/>
  <c r="B69" i="1"/>
  <c r="C73" i="1"/>
  <c r="C85" i="1" s="1"/>
  <c r="B51" i="1"/>
  <c r="B35" i="1"/>
  <c r="N73" i="1"/>
  <c r="N85" i="1" s="1"/>
  <c r="M73" i="1"/>
  <c r="M85" i="1" s="1"/>
  <c r="L73" i="1"/>
  <c r="L85" i="1" s="1"/>
  <c r="K73" i="1"/>
  <c r="K85" i="1" s="1"/>
  <c r="J73" i="1"/>
  <c r="J85" i="1" s="1"/>
  <c r="I73" i="1"/>
  <c r="I85" i="1" s="1"/>
  <c r="H73" i="1"/>
  <c r="H85" i="1" s="1"/>
  <c r="G73" i="1"/>
  <c r="G85" i="1" s="1"/>
  <c r="B15" i="1"/>
  <c r="B9" i="1"/>
  <c r="F85" i="1"/>
  <c r="B25" i="1"/>
  <c r="D85" i="1"/>
  <c r="B85" i="1" l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<sst xmlns="http://schemas.openxmlformats.org/spreadsheetml/2006/main" count="110" uniqueCount="110">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</sst>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/>
    <xf numFmtId="4" fontId="2" fillId="0" borderId="4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4" xfId="1" applyNumberFormat="1" applyFont="1" applyBorder="1" applyAlignment="1"/>
    <xf numFmtId="4" fontId="2" fillId="0" borderId="4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0" xfId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Border="1"/>
    <xf numFmtId="4" fontId="0" fillId="0" borderId="4" xfId="0" applyNumberFormat="1" applyBorder="1"/>
    <xf numFmtId="4" fontId="0" fillId="0" borderId="1" xfId="0" applyNumberFormat="1" applyBorder="1"/>
    <xf numFmtId="4" fontId="0" fillId="0" borderId="4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4" xfId="1" applyNumberFormat="1" applyFont="1" applyFill="1" applyBorder="1" applyAlignment="1"/>
    <xf numFmtId="4" fontId="0" fillId="0" borderId="4" xfId="1" applyNumberFormat="1" applyFont="1" applyBorder="1" applyAlignment="1"/>
    <xf numFmtId="4" fontId="0" fillId="0" borderId="4" xfId="1" applyNumberFormat="1" applyFont="1" applyFill="1" applyBorder="1"/>
    <xf numFmtId="4" fontId="2" fillId="0" borderId="4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4" xfId="1" applyNumberFormat="1" applyFont="1" applyFill="1" applyBorder="1"/>
    <xf numFmtId="4" fontId="2" fillId="0" borderId="4" xfId="0" applyNumberFormat="1" applyFont="1" applyBorder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3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5" xfId="1" applyNumberFormat="1" applyFont="1" applyBorder="1"/>
    <xf numFmtId="4" fontId="0" fillId="0" borderId="5" xfId="0" applyNumberFormat="1" applyBorder="1"/>
    <xf numFmtId="4" fontId="0" fillId="0" borderId="0" xfId="0" applyNumberFormat="1"/>
    <xf numFmtId="4" fontId="0" fillId="0" borderId="4" xfId="1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Border="1"/>
    <xf numFmtId="2" fontId="0" fillId="0" borderId="4" xfId="0" applyNumberFormat="1" applyBorder="1"/>
    <xf numFmtId="2" fontId="0" fillId="0" borderId="4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4" borderId="0" xfId="0" applyFont="1" applyFill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right" wrapText="1"/>
    </xf>
    <xf numFmtId="2" fontId="2" fillId="4" borderId="11" xfId="0" applyNumberFormat="1" applyFont="1" applyFill="1" applyBorder="1" applyAlignment="1">
      <alignment wrapText="1"/>
    </xf>
    <xf numFmtId="2" fontId="2" fillId="4" borderId="7" xfId="0" applyNumberFormat="1" applyFont="1" applyFill="1" applyBorder="1" applyAlignment="1">
      <alignment wrapText="1"/>
    </xf>
    <xf numFmtId="43" fontId="2" fillId="4" borderId="7" xfId="1" applyFont="1" applyFill="1" applyBorder="1" applyAlignment="1">
      <alignment wrapText="1"/>
    </xf>
    <xf numFmtId="4" fontId="2" fillId="4" borderId="7" xfId="0" applyNumberFormat="1" applyFont="1" applyFill="1" applyBorder="1" applyAlignment="1">
      <alignment wrapText="1"/>
    </xf>
    <xf numFmtId="4" fontId="2" fillId="4" borderId="7" xfId="0" applyNumberFormat="1" applyFont="1" applyFill="1" applyBorder="1" applyAlignment="1">
      <alignment vertical="center" wrapText="1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4" fillId="2" borderId="6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vertical="center"/>
    </xf>
    <xf numFmtId="4" fontId="2" fillId="0" borderId="1" xfId="0" applyNumberFormat="1" applyFont="1" applyBorder="1"/>
    <xf numFmtId="2" fontId="2" fillId="0" borderId="1" xfId="0" applyNumberFormat="1" applyFont="1" applyBorder="1"/>
    <xf numFmtId="2" fontId="2" fillId="0" borderId="4" xfId="0" applyNumberFormat="1" applyFont="1" applyBorder="1"/>
    <xf numFmtId="0" fontId="2" fillId="0" borderId="0" xfId="0" applyFont="1"/>
    <xf numFmtId="43" fontId="2" fillId="0" borderId="6" xfId="0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4" fontId="2" fillId="5" borderId="7" xfId="1" applyNumberFormat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2" fontId="2" fillId="5" borderId="9" xfId="0" applyNumberFormat="1" applyFont="1" applyFill="1" applyBorder="1" applyAlignment="1">
      <alignment horizontal="right" vertical="center" wrapText="1"/>
    </xf>
    <xf numFmtId="2" fontId="2" fillId="5" borderId="10" xfId="0" applyNumberFormat="1" applyFont="1" applyFill="1" applyBorder="1" applyAlignment="1">
      <alignment vertical="center" wrapText="1"/>
    </xf>
    <xf numFmtId="4" fontId="2" fillId="5" borderId="7" xfId="0" applyNumberFormat="1" applyFont="1" applyFill="1" applyBorder="1" applyAlignment="1">
      <alignment horizontal="right" vertical="center" wrapText="1"/>
    </xf>
    <xf numFmtId="43" fontId="2" fillId="5" borderId="9" xfId="1" applyFont="1" applyFill="1" applyBorder="1" applyAlignment="1">
      <alignment horizontal="right" vertical="center" wrapText="1"/>
    </xf>
    <xf numFmtId="4" fontId="2" fillId="5" borderId="9" xfId="0" applyNumberFormat="1" applyFont="1" applyFill="1" applyBorder="1" applyAlignment="1">
      <alignment horizontal="right" vertical="center" wrapText="1"/>
    </xf>
    <xf numFmtId="4" fontId="0" fillId="5" borderId="1" xfId="0" applyNumberFormat="1" applyFill="1" applyBorder="1" applyAlignment="1">
      <alignment horizontal="right"/>
    </xf>
    <xf numFmtId="4" fontId="2" fillId="0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3F7CF2-BA42-4F91-88E5-D5EB6DBA8830}"/>
            </a:ext>
          </a:extLst>
        </xdr:cNvPr>
        <xdr:cNvSpPr/>
      </xdr:nvSpPr>
      <xdr:spPr>
        <a:xfrm>
          <a:off x="514865" y="247822"/>
          <a:ext cx="899866" cy="5726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5</xdr:row>
      <xdr:rowOff>19050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6A675D35-7696-4DCF-8559-2F253946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47822"/>
          <a:ext cx="1024922" cy="77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4</xdr:row>
      <xdr:rowOff>19049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1393690-05C7-4CF8-84D1-C543945E3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2" y="295273"/>
          <a:ext cx="2486024" cy="533401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88</xdr:row>
      <xdr:rowOff>142875</xdr:rowOff>
    </xdr:from>
    <xdr:to>
      <xdr:col>9</xdr:col>
      <xdr:colOff>561975</xdr:colOff>
      <xdr:row>104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A1AC21-377F-4BAF-A996-067C547636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56" t="50206" r="20987" b="17202"/>
        <a:stretch/>
      </xdr:blipFill>
      <xdr:spPr>
        <a:xfrm>
          <a:off x="752475" y="27498675"/>
          <a:ext cx="9620250" cy="308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4510-AE0C-44F1-ADD5-87C43105CDC6}">
  <dimension ref="A1:AA100"/>
  <sheetViews>
    <sheetView showGridLines="0" tabSelected="1" zoomScaleNormal="100" workbookViewId="0">
      <selection activeCell="F109" sqref="F109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42578125" customWidth="1"/>
    <col min="4" max="4" width="14.7109375" customWidth="1"/>
    <col min="5" max="10" width="13.140625" customWidth="1"/>
    <col min="11" max="11" width="14.140625" customWidth="1"/>
    <col min="12" max="12" width="15.28515625" customWidth="1"/>
    <col min="13" max="13" width="13.42578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P1" s="1" t="s">
        <v>1</v>
      </c>
    </row>
    <row r="2" spans="1:27" x14ac:dyDescent="0.2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P2" s="2" t="s">
        <v>3</v>
      </c>
    </row>
    <row r="3" spans="1:27" x14ac:dyDescent="0.25">
      <c r="A3" s="82" t="s">
        <v>109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P3" s="2" t="s">
        <v>4</v>
      </c>
    </row>
    <row r="4" spans="1:27" x14ac:dyDescent="0.25">
      <c r="A4" s="82" t="s">
        <v>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P4" s="2" t="s">
        <v>6</v>
      </c>
    </row>
    <row r="5" spans="1:27" x14ac:dyDescent="0.25">
      <c r="A5" s="83" t="s">
        <v>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P5" s="2" t="s">
        <v>8</v>
      </c>
    </row>
    <row r="6" spans="1:27" x14ac:dyDescent="0.25">
      <c r="P6" s="2" t="s">
        <v>9</v>
      </c>
    </row>
    <row r="7" spans="1:27" ht="15.75" x14ac:dyDescent="0.25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25</v>
      </c>
      <c r="B9" s="12">
        <f t="shared" ref="B9:B19" si="0">SUM(C9:N9)</f>
        <v>37133115.880000003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0</v>
      </c>
      <c r="H9" s="16">
        <f>H10+H11+H12+H13+H14</f>
        <v>0</v>
      </c>
      <c r="I9" s="16">
        <f t="shared" ref="I9:N9" si="1">+I10+I11+I12+I13+I14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26</v>
      </c>
      <c r="B10" s="19">
        <f t="shared" si="0"/>
        <v>26602483.329999998</v>
      </c>
      <c r="C10" s="20">
        <v>6630737.5</v>
      </c>
      <c r="D10" s="21">
        <v>6690737.5</v>
      </c>
      <c r="E10" s="30">
        <v>6680270.8300000001</v>
      </c>
      <c r="F10" s="22">
        <v>6600737.5</v>
      </c>
      <c r="G10" s="22">
        <v>0</v>
      </c>
      <c r="H10" s="23">
        <v>0</v>
      </c>
      <c r="I10" s="23">
        <v>0</v>
      </c>
      <c r="J10" s="23">
        <v>0</v>
      </c>
      <c r="K10" s="22">
        <v>0</v>
      </c>
      <c r="L10" s="22">
        <v>0</v>
      </c>
      <c r="M10" s="22">
        <v>0</v>
      </c>
      <c r="N10" s="21">
        <v>0</v>
      </c>
    </row>
    <row r="11" spans="1:27" x14ac:dyDescent="0.25">
      <c r="A11" s="18" t="s">
        <v>27</v>
      </c>
      <c r="B11" s="19">
        <f t="shared" si="0"/>
        <v>6527937.4900000002</v>
      </c>
      <c r="C11" s="20">
        <v>288500</v>
      </c>
      <c r="D11" s="21">
        <v>241000</v>
      </c>
      <c r="E11" s="30">
        <v>5738195.8200000003</v>
      </c>
      <c r="F11" s="22">
        <v>260241.67</v>
      </c>
      <c r="G11" s="22">
        <v>0</v>
      </c>
      <c r="H11" s="22">
        <v>0</v>
      </c>
      <c r="I11" s="22">
        <v>0</v>
      </c>
      <c r="J11" s="24">
        <v>0</v>
      </c>
      <c r="K11" s="24">
        <v>0</v>
      </c>
      <c r="L11" s="24">
        <v>0</v>
      </c>
      <c r="M11" s="24">
        <v>0</v>
      </c>
      <c r="N11" s="25">
        <v>0</v>
      </c>
    </row>
    <row r="12" spans="1:27" ht="30" x14ac:dyDescent="0.25">
      <c r="A12" s="18" t="s">
        <v>28</v>
      </c>
      <c r="B12" s="19">
        <f t="shared" si="0"/>
        <v>0</v>
      </c>
      <c r="C12" s="26">
        <v>0</v>
      </c>
      <c r="D12" s="27">
        <v>0</v>
      </c>
      <c r="E12" s="28">
        <v>0</v>
      </c>
      <c r="F12" s="29">
        <v>0</v>
      </c>
      <c r="G12" s="28">
        <v>0</v>
      </c>
      <c r="H12" s="28">
        <v>0</v>
      </c>
      <c r="I12" s="28">
        <v>0</v>
      </c>
      <c r="J12" s="24">
        <v>0</v>
      </c>
      <c r="K12" s="24">
        <v>0</v>
      </c>
      <c r="L12" s="24">
        <v>0</v>
      </c>
      <c r="M12" s="24">
        <v>0</v>
      </c>
      <c r="N12" s="25">
        <v>0</v>
      </c>
    </row>
    <row r="13" spans="1:27" ht="30" x14ac:dyDescent="0.25">
      <c r="A13" s="18" t="s">
        <v>29</v>
      </c>
      <c r="B13" s="19">
        <f t="shared" si="0"/>
        <v>0</v>
      </c>
      <c r="C13" s="26">
        <v>0</v>
      </c>
      <c r="D13" s="27">
        <v>0</v>
      </c>
      <c r="E13" s="28">
        <v>0</v>
      </c>
      <c r="F13" s="29">
        <v>0</v>
      </c>
      <c r="G13" s="28">
        <v>0</v>
      </c>
      <c r="H13" s="28">
        <v>0</v>
      </c>
      <c r="I13" s="28">
        <v>0</v>
      </c>
      <c r="J13" s="24">
        <v>0</v>
      </c>
      <c r="K13" s="24">
        <v>0</v>
      </c>
      <c r="L13" s="24">
        <v>0</v>
      </c>
      <c r="M13" s="24">
        <v>0</v>
      </c>
      <c r="N13" s="25">
        <v>0</v>
      </c>
    </row>
    <row r="14" spans="1:27" ht="30" x14ac:dyDescent="0.25">
      <c r="A14" s="18" t="s">
        <v>30</v>
      </c>
      <c r="B14" s="19">
        <f t="shared" si="0"/>
        <v>4002695.0599999996</v>
      </c>
      <c r="C14" s="26">
        <v>997613.72</v>
      </c>
      <c r="D14" s="27">
        <v>1006847.72</v>
      </c>
      <c r="E14" s="28">
        <v>1005236.9</v>
      </c>
      <c r="F14" s="30">
        <v>992996.72</v>
      </c>
      <c r="G14" s="22">
        <v>0</v>
      </c>
      <c r="H14" s="30">
        <v>0</v>
      </c>
      <c r="I14" s="30">
        <v>0</v>
      </c>
      <c r="J14" s="24">
        <v>0</v>
      </c>
      <c r="K14" s="24">
        <v>0</v>
      </c>
      <c r="L14" s="24">
        <v>0</v>
      </c>
      <c r="M14" s="24">
        <v>0</v>
      </c>
      <c r="N14" s="25">
        <v>0</v>
      </c>
    </row>
    <row r="15" spans="1:27" x14ac:dyDescent="0.25">
      <c r="A15" s="11" t="s">
        <v>31</v>
      </c>
      <c r="B15" s="12">
        <f t="shared" si="0"/>
        <v>4568623</v>
      </c>
      <c r="C15" s="31">
        <f>C16+C17+C18+C19+C20+C21+C22+C23+C24</f>
        <v>565704.87</v>
      </c>
      <c r="D15" s="32">
        <f>D16+D17+D18+D19+D20+D21+D22+D23+D24</f>
        <v>1832149.94</v>
      </c>
      <c r="E15" s="32">
        <f>E16+E17+E18+E19+E20+E21+E22+E23+E24</f>
        <v>1020840.8300000001</v>
      </c>
      <c r="F15" s="16">
        <f>F16+F17+F18+F19+F20+F21+F22+F23+F24</f>
        <v>1149927.3599999999</v>
      </c>
      <c r="G15" s="33">
        <f>+G16+G17+G18+G19+G20+G21+G22+G23+G24</f>
        <v>0</v>
      </c>
      <c r="H15" s="33">
        <f>H16+H17+H18+H19+H20+H21+H22+H23+H24</f>
        <v>0</v>
      </c>
      <c r="I15" s="33">
        <f>I16+I17+I18+I19+I20+I21+I22+I23+I24</f>
        <v>0</v>
      </c>
      <c r="J15" s="33">
        <f>J16+J17+J18+J19+J20+J21+J22+J23+J24</f>
        <v>0</v>
      </c>
      <c r="K15" s="34">
        <f>+K16+K17+K18+K19+K20+K21+K22+K23+K24</f>
        <v>0</v>
      </c>
      <c r="L15" s="34">
        <f>+L16+L17+L18+L19+L20+L21+L22+L23+L24</f>
        <v>0</v>
      </c>
      <c r="M15" s="34">
        <f>+M16+M17+M18+M19+M20+M21+M22+M23+M24</f>
        <v>0</v>
      </c>
      <c r="N15" s="34">
        <f>+N16+N17+N18+N19+N20+N21+N22+N23+N24</f>
        <v>0</v>
      </c>
    </row>
    <row r="16" spans="1:27" x14ac:dyDescent="0.25">
      <c r="A16" s="18" t="s">
        <v>32</v>
      </c>
      <c r="B16" s="19">
        <f t="shared" si="0"/>
        <v>1043124.0999999999</v>
      </c>
      <c r="C16" s="20">
        <v>258915.67</v>
      </c>
      <c r="D16" s="21">
        <v>253744.06</v>
      </c>
      <c r="E16" s="30">
        <v>202906.45</v>
      </c>
      <c r="F16" s="22">
        <v>327557.92</v>
      </c>
      <c r="G16" s="22">
        <v>0</v>
      </c>
      <c r="H16" s="30">
        <v>0</v>
      </c>
      <c r="I16" s="30">
        <v>0</v>
      </c>
      <c r="J16" s="24">
        <v>0</v>
      </c>
      <c r="K16" s="24">
        <v>0</v>
      </c>
      <c r="L16" s="24">
        <v>0</v>
      </c>
      <c r="M16" s="24">
        <v>0</v>
      </c>
      <c r="N16" s="25">
        <v>0</v>
      </c>
    </row>
    <row r="17" spans="1:14" ht="30" x14ac:dyDescent="0.25">
      <c r="A17" s="18" t="s">
        <v>33</v>
      </c>
      <c r="B17" s="19">
        <f t="shared" si="0"/>
        <v>0</v>
      </c>
      <c r="C17" s="20">
        <v>0</v>
      </c>
      <c r="D17" s="21">
        <v>0</v>
      </c>
      <c r="E17" s="30">
        <v>0</v>
      </c>
      <c r="F17" s="22">
        <v>0</v>
      </c>
      <c r="G17" s="22">
        <v>0</v>
      </c>
      <c r="H17" s="22">
        <v>0</v>
      </c>
      <c r="I17" s="30">
        <v>0</v>
      </c>
      <c r="J17" s="24">
        <v>0</v>
      </c>
      <c r="K17" s="24">
        <v>0</v>
      </c>
      <c r="L17" s="24">
        <v>0</v>
      </c>
      <c r="M17" s="24">
        <v>0</v>
      </c>
      <c r="N17" s="25">
        <v>0</v>
      </c>
    </row>
    <row r="18" spans="1:14" x14ac:dyDescent="0.25">
      <c r="A18" s="18" t="s">
        <v>34</v>
      </c>
      <c r="B18" s="19">
        <f t="shared" si="0"/>
        <v>169750</v>
      </c>
      <c r="C18" s="20">
        <v>0</v>
      </c>
      <c r="D18" s="21">
        <v>0</v>
      </c>
      <c r="E18" s="30">
        <v>103350</v>
      </c>
      <c r="F18" s="22">
        <v>66400</v>
      </c>
      <c r="G18" s="22">
        <v>0</v>
      </c>
      <c r="H18" s="30">
        <v>0</v>
      </c>
      <c r="I18" s="30">
        <v>0</v>
      </c>
      <c r="J18" s="24">
        <v>0</v>
      </c>
      <c r="K18" s="24">
        <v>0</v>
      </c>
      <c r="L18" s="24">
        <v>0</v>
      </c>
      <c r="M18" s="24">
        <v>0</v>
      </c>
      <c r="N18" s="25">
        <v>0</v>
      </c>
    </row>
    <row r="19" spans="1:14" ht="18" customHeight="1" x14ac:dyDescent="0.25">
      <c r="A19" s="18" t="s">
        <v>35</v>
      </c>
      <c r="B19" s="19">
        <f t="shared" si="0"/>
        <v>100</v>
      </c>
      <c r="C19" s="20">
        <v>0</v>
      </c>
      <c r="D19" s="21">
        <v>0</v>
      </c>
      <c r="E19" s="30">
        <v>0</v>
      </c>
      <c r="F19" s="22">
        <v>100</v>
      </c>
      <c r="G19" s="30">
        <v>0</v>
      </c>
      <c r="H19" s="30">
        <v>0</v>
      </c>
      <c r="I19" s="30">
        <v>0</v>
      </c>
      <c r="J19" s="24">
        <v>0</v>
      </c>
      <c r="K19" s="24">
        <v>0</v>
      </c>
      <c r="L19" s="24">
        <v>0</v>
      </c>
      <c r="M19" s="24">
        <v>0</v>
      </c>
      <c r="N19" s="25">
        <v>0</v>
      </c>
    </row>
    <row r="20" spans="1:14" x14ac:dyDescent="0.25">
      <c r="A20" s="18" t="s">
        <v>36</v>
      </c>
      <c r="B20" s="19">
        <f t="shared" ref="B20:B65" si="2">SUM(C20:N20)</f>
        <v>1561610.5</v>
      </c>
      <c r="C20" s="20">
        <v>306789.2</v>
      </c>
      <c r="D20" s="21">
        <v>609324.9</v>
      </c>
      <c r="E20" s="30">
        <v>431549.9</v>
      </c>
      <c r="F20" s="22">
        <v>213946.5</v>
      </c>
      <c r="G20" s="22">
        <v>0</v>
      </c>
      <c r="H20" s="22">
        <v>0</v>
      </c>
      <c r="I20" s="22">
        <v>0</v>
      </c>
      <c r="J20" s="24">
        <v>0</v>
      </c>
      <c r="K20" s="24">
        <v>0</v>
      </c>
      <c r="L20" s="24">
        <v>0</v>
      </c>
      <c r="M20" s="24">
        <v>0</v>
      </c>
      <c r="N20" s="25">
        <v>0</v>
      </c>
    </row>
    <row r="21" spans="1:14" x14ac:dyDescent="0.25">
      <c r="A21" s="18" t="s">
        <v>37</v>
      </c>
      <c r="B21" s="19">
        <f t="shared" si="2"/>
        <v>827667.6</v>
      </c>
      <c r="C21" s="20">
        <v>0</v>
      </c>
      <c r="D21" s="21">
        <v>651661.57999999996</v>
      </c>
      <c r="E21" s="30">
        <v>176006.02</v>
      </c>
      <c r="F21" s="30">
        <v>0</v>
      </c>
      <c r="G21" s="30">
        <v>0</v>
      </c>
      <c r="H21" s="30">
        <v>0</v>
      </c>
      <c r="I21" s="30">
        <v>0</v>
      </c>
      <c r="J21" s="24">
        <v>0</v>
      </c>
      <c r="K21" s="24">
        <v>0</v>
      </c>
      <c r="L21" s="24">
        <v>0</v>
      </c>
      <c r="M21" s="24">
        <v>0</v>
      </c>
      <c r="N21" s="25">
        <v>0</v>
      </c>
    </row>
    <row r="22" spans="1:14" ht="45" x14ac:dyDescent="0.25">
      <c r="A22" s="18" t="s">
        <v>38</v>
      </c>
      <c r="B22" s="19">
        <f t="shared" si="2"/>
        <v>257487.36000000002</v>
      </c>
      <c r="C22" s="20">
        <v>0</v>
      </c>
      <c r="D22" s="21">
        <v>78316</v>
      </c>
      <c r="E22" s="30">
        <v>84490.46</v>
      </c>
      <c r="F22" s="30">
        <v>94680.9</v>
      </c>
      <c r="G22" s="30">
        <v>0</v>
      </c>
      <c r="H22" s="22">
        <v>0</v>
      </c>
      <c r="I22" s="30">
        <v>0</v>
      </c>
      <c r="J22" s="24">
        <v>0</v>
      </c>
      <c r="K22" s="24">
        <v>0</v>
      </c>
      <c r="L22" s="24">
        <v>0</v>
      </c>
      <c r="M22" s="24">
        <v>0</v>
      </c>
      <c r="N22" s="25">
        <v>0</v>
      </c>
    </row>
    <row r="23" spans="1:14" ht="30" x14ac:dyDescent="0.25">
      <c r="A23" s="18" t="s">
        <v>39</v>
      </c>
      <c r="B23" s="19">
        <f t="shared" si="2"/>
        <v>271284.51</v>
      </c>
      <c r="C23" s="20">
        <v>0</v>
      </c>
      <c r="D23" s="21">
        <v>0</v>
      </c>
      <c r="E23" s="30">
        <v>590</v>
      </c>
      <c r="F23" s="22">
        <v>270694.51</v>
      </c>
      <c r="G23" s="22">
        <v>0</v>
      </c>
      <c r="H23" s="30">
        <v>0</v>
      </c>
      <c r="I23" s="30">
        <v>0</v>
      </c>
      <c r="J23" s="24">
        <v>0</v>
      </c>
      <c r="K23" s="24">
        <v>0</v>
      </c>
      <c r="L23" s="24">
        <v>0</v>
      </c>
      <c r="M23" s="24">
        <v>0</v>
      </c>
      <c r="N23" s="25">
        <v>0</v>
      </c>
    </row>
    <row r="24" spans="1:14" ht="30" x14ac:dyDescent="0.25">
      <c r="A24" s="18" t="s">
        <v>40</v>
      </c>
      <c r="B24" s="19">
        <f t="shared" si="2"/>
        <v>437598.93</v>
      </c>
      <c r="C24" s="20">
        <v>0</v>
      </c>
      <c r="D24" s="21">
        <v>239103.4</v>
      </c>
      <c r="E24" s="30">
        <v>21948</v>
      </c>
      <c r="F24" s="30">
        <v>176547.53</v>
      </c>
      <c r="G24" s="30">
        <v>0</v>
      </c>
      <c r="H24" s="22">
        <v>0</v>
      </c>
      <c r="I24" s="30">
        <v>0</v>
      </c>
      <c r="J24" s="24">
        <v>0</v>
      </c>
      <c r="K24" s="24">
        <v>0</v>
      </c>
      <c r="L24" s="24">
        <v>0</v>
      </c>
      <c r="M24" s="24">
        <v>0</v>
      </c>
      <c r="N24" s="25">
        <v>0</v>
      </c>
    </row>
    <row r="25" spans="1:14" x14ac:dyDescent="0.25">
      <c r="A25" s="11" t="s">
        <v>41</v>
      </c>
      <c r="B25" s="12">
        <f>SUM(C25:N25)</f>
        <v>2010748.63</v>
      </c>
      <c r="C25" s="31">
        <f>SUM(C26:C34)</f>
        <v>0</v>
      </c>
      <c r="D25" s="31">
        <f>SUM(D26:D34)</f>
        <v>128356.53</v>
      </c>
      <c r="E25" s="81">
        <f t="shared" ref="E25:H25" si="3">SUM(E26:E34)</f>
        <v>1613039.22</v>
      </c>
      <c r="F25" s="31">
        <f t="shared" si="3"/>
        <v>269352.88</v>
      </c>
      <c r="G25" s="31">
        <f t="shared" si="3"/>
        <v>0</v>
      </c>
      <c r="H25" s="31">
        <f t="shared" si="3"/>
        <v>0</v>
      </c>
      <c r="I25" s="31">
        <f>SUM(I26:I34)</f>
        <v>0</v>
      </c>
      <c r="J25" s="31">
        <f t="shared" ref="J25:K25" si="4">SUM(J26:J34)</f>
        <v>0</v>
      </c>
      <c r="K25" s="31">
        <f t="shared" si="4"/>
        <v>0</v>
      </c>
      <c r="L25" s="31">
        <f>SUM(L26:L34)</f>
        <v>0</v>
      </c>
      <c r="M25" s="31">
        <f t="shared" ref="M25" si="5">SUM(M26:M34)</f>
        <v>0</v>
      </c>
      <c r="N25" s="31">
        <f>SUM(N26:N34)</f>
        <v>0</v>
      </c>
    </row>
    <row r="26" spans="1:14" ht="30" x14ac:dyDescent="0.25">
      <c r="A26" s="18" t="s">
        <v>42</v>
      </c>
      <c r="B26" s="19">
        <f t="shared" si="2"/>
        <v>48735.06</v>
      </c>
      <c r="C26" s="20">
        <v>0</v>
      </c>
      <c r="D26" s="21">
        <v>17995</v>
      </c>
      <c r="E26" s="22">
        <v>15800</v>
      </c>
      <c r="F26" s="30">
        <v>14940.06</v>
      </c>
      <c r="G26" s="30">
        <v>0</v>
      </c>
      <c r="H26" s="30">
        <v>0</v>
      </c>
      <c r="I26" s="30">
        <v>0</v>
      </c>
      <c r="J26" s="24">
        <v>0</v>
      </c>
      <c r="K26" s="24">
        <v>0</v>
      </c>
      <c r="L26" s="24">
        <v>0</v>
      </c>
      <c r="M26" s="24">
        <v>0</v>
      </c>
      <c r="N26" s="25">
        <v>0</v>
      </c>
    </row>
    <row r="27" spans="1:14" x14ac:dyDescent="0.25">
      <c r="A27" s="18" t="s">
        <v>43</v>
      </c>
      <c r="B27" s="19">
        <f t="shared" si="2"/>
        <v>10361.530000000001</v>
      </c>
      <c r="C27" s="20">
        <v>0</v>
      </c>
      <c r="D27" s="21">
        <v>10361.530000000001</v>
      </c>
      <c r="E27" s="22">
        <v>0</v>
      </c>
      <c r="F27" s="30">
        <v>0</v>
      </c>
      <c r="G27" s="22">
        <v>0</v>
      </c>
      <c r="H27" s="30">
        <v>0</v>
      </c>
      <c r="I27" s="30">
        <v>0</v>
      </c>
      <c r="J27" s="24">
        <v>0</v>
      </c>
      <c r="K27" s="24">
        <v>0</v>
      </c>
      <c r="L27" s="24">
        <v>0</v>
      </c>
      <c r="M27" s="24">
        <v>0</v>
      </c>
      <c r="N27" s="25">
        <v>0</v>
      </c>
    </row>
    <row r="28" spans="1:14" ht="30" x14ac:dyDescent="0.25">
      <c r="A28" s="18" t="s">
        <v>44</v>
      </c>
      <c r="B28" s="19">
        <f t="shared" si="2"/>
        <v>0</v>
      </c>
      <c r="C28" s="20">
        <v>0</v>
      </c>
      <c r="D28" s="21">
        <v>0</v>
      </c>
      <c r="E28" s="22">
        <v>0</v>
      </c>
      <c r="F28" s="30">
        <v>0</v>
      </c>
      <c r="G28" s="30">
        <v>0</v>
      </c>
      <c r="H28" s="30">
        <v>0</v>
      </c>
      <c r="I28" s="30">
        <v>0</v>
      </c>
      <c r="J28" s="24">
        <v>0</v>
      </c>
      <c r="K28" s="24">
        <v>0</v>
      </c>
      <c r="L28" s="24">
        <v>0</v>
      </c>
      <c r="M28" s="24">
        <v>0</v>
      </c>
      <c r="N28" s="25">
        <v>0</v>
      </c>
    </row>
    <row r="29" spans="1:14" x14ac:dyDescent="0.25">
      <c r="A29" s="18" t="s">
        <v>45</v>
      </c>
      <c r="B29" s="19">
        <f t="shared" si="2"/>
        <v>0</v>
      </c>
      <c r="C29" s="20">
        <v>0</v>
      </c>
      <c r="D29" s="21">
        <v>0</v>
      </c>
      <c r="E29" s="22">
        <v>0</v>
      </c>
      <c r="F29" s="30">
        <v>0</v>
      </c>
      <c r="G29" s="30">
        <v>0</v>
      </c>
      <c r="H29" s="30">
        <v>0</v>
      </c>
      <c r="I29" s="30">
        <v>0</v>
      </c>
      <c r="J29" s="24">
        <v>0</v>
      </c>
      <c r="K29" s="24">
        <v>0</v>
      </c>
      <c r="L29" s="24">
        <v>0</v>
      </c>
      <c r="M29" s="24">
        <v>0</v>
      </c>
      <c r="N29" s="25">
        <v>0</v>
      </c>
    </row>
    <row r="30" spans="1:14" ht="30" x14ac:dyDescent="0.25">
      <c r="A30" s="18" t="s">
        <v>46</v>
      </c>
      <c r="B30" s="19">
        <f t="shared" si="2"/>
        <v>0</v>
      </c>
      <c r="C30" s="20">
        <v>0</v>
      </c>
      <c r="D30" s="21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24">
        <v>0</v>
      </c>
      <c r="K30" s="24">
        <v>0</v>
      </c>
      <c r="L30" s="24">
        <v>0</v>
      </c>
      <c r="M30" s="24">
        <v>0</v>
      </c>
      <c r="N30" s="25">
        <v>0</v>
      </c>
    </row>
    <row r="31" spans="1:14" ht="30" x14ac:dyDescent="0.25">
      <c r="A31" s="18" t="s">
        <v>47</v>
      </c>
      <c r="B31" s="19">
        <f t="shared" si="2"/>
        <v>82528.33</v>
      </c>
      <c r="C31" s="20">
        <v>0</v>
      </c>
      <c r="D31" s="21">
        <v>0</v>
      </c>
      <c r="E31" s="30">
        <v>0</v>
      </c>
      <c r="F31" s="30">
        <v>82528.33</v>
      </c>
      <c r="G31" s="30">
        <v>0</v>
      </c>
      <c r="H31" s="30">
        <v>0</v>
      </c>
      <c r="I31" s="30">
        <v>0</v>
      </c>
      <c r="J31" s="24">
        <v>0</v>
      </c>
      <c r="K31" s="24">
        <v>0</v>
      </c>
      <c r="L31" s="24">
        <v>0</v>
      </c>
      <c r="M31" s="24">
        <v>0</v>
      </c>
      <c r="N31" s="25">
        <v>0</v>
      </c>
    </row>
    <row r="32" spans="1:14" ht="30" x14ac:dyDescent="0.25">
      <c r="A32" s="18" t="s">
        <v>48</v>
      </c>
      <c r="B32" s="19">
        <f t="shared" si="2"/>
        <v>1200000</v>
      </c>
      <c r="C32" s="20">
        <v>0</v>
      </c>
      <c r="D32" s="21">
        <v>100000</v>
      </c>
      <c r="E32" s="30">
        <v>1100000</v>
      </c>
      <c r="F32" s="22">
        <v>0</v>
      </c>
      <c r="G32" s="22">
        <v>0</v>
      </c>
      <c r="H32" s="22">
        <v>0</v>
      </c>
      <c r="I32" s="30">
        <v>0</v>
      </c>
      <c r="J32" s="24">
        <v>0</v>
      </c>
      <c r="K32" s="24">
        <v>0</v>
      </c>
      <c r="L32" s="24">
        <v>0</v>
      </c>
      <c r="M32" s="24">
        <v>0</v>
      </c>
      <c r="N32" s="25">
        <v>0</v>
      </c>
    </row>
    <row r="33" spans="1:14" ht="45" x14ac:dyDescent="0.25">
      <c r="A33" s="18" t="s">
        <v>49</v>
      </c>
      <c r="B33" s="19">
        <f t="shared" si="2"/>
        <v>0</v>
      </c>
      <c r="C33" s="20">
        <v>0</v>
      </c>
      <c r="D33" s="21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24">
        <v>0</v>
      </c>
      <c r="K33" s="24">
        <v>0</v>
      </c>
      <c r="L33" s="24">
        <v>0</v>
      </c>
      <c r="M33" s="24">
        <v>0</v>
      </c>
      <c r="N33" s="25">
        <v>0</v>
      </c>
    </row>
    <row r="34" spans="1:14" x14ac:dyDescent="0.25">
      <c r="A34" s="18" t="s">
        <v>50</v>
      </c>
      <c r="B34" s="19">
        <f t="shared" si="2"/>
        <v>669123.71</v>
      </c>
      <c r="C34" s="20">
        <v>0</v>
      </c>
      <c r="D34" s="21">
        <v>0</v>
      </c>
      <c r="E34" s="30">
        <v>497239.22</v>
      </c>
      <c r="F34" s="22">
        <v>171884.49</v>
      </c>
      <c r="G34" s="22">
        <v>0</v>
      </c>
      <c r="H34" s="30">
        <v>0</v>
      </c>
      <c r="I34" s="30">
        <v>0</v>
      </c>
      <c r="J34" s="24">
        <v>0</v>
      </c>
      <c r="K34" s="24">
        <v>0</v>
      </c>
      <c r="L34" s="24">
        <v>0</v>
      </c>
      <c r="M34" s="24">
        <v>0</v>
      </c>
      <c r="N34" s="25">
        <v>0</v>
      </c>
    </row>
    <row r="35" spans="1:14" x14ac:dyDescent="0.25">
      <c r="A35" s="11" t="s">
        <v>51</v>
      </c>
      <c r="B35" s="12">
        <f>SUM(C35:N35)</f>
        <v>0</v>
      </c>
      <c r="C35" s="31">
        <f>SUM(C36:C42)</f>
        <v>0</v>
      </c>
      <c r="D35" s="31">
        <f t="shared" ref="D35:N35" si="6">SUM(D36:D42)</f>
        <v>0</v>
      </c>
      <c r="E35" s="31">
        <f t="shared" si="6"/>
        <v>0</v>
      </c>
      <c r="F35" s="31">
        <f t="shared" si="6"/>
        <v>0</v>
      </c>
      <c r="G35" s="31">
        <f t="shared" si="6"/>
        <v>0</v>
      </c>
      <c r="H35" s="31">
        <f t="shared" si="6"/>
        <v>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</row>
    <row r="36" spans="1:14" ht="30" x14ac:dyDescent="0.25">
      <c r="A36" s="18" t="s">
        <v>52</v>
      </c>
      <c r="B36" s="19">
        <f t="shared" si="2"/>
        <v>0</v>
      </c>
      <c r="C36" s="20">
        <v>0</v>
      </c>
      <c r="D36" s="21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24">
        <v>0</v>
      </c>
      <c r="K36" s="24">
        <v>0</v>
      </c>
      <c r="L36" s="24">
        <v>0</v>
      </c>
      <c r="M36" s="24">
        <v>0</v>
      </c>
      <c r="N36" s="25">
        <v>0</v>
      </c>
    </row>
    <row r="37" spans="1:14" ht="30" x14ac:dyDescent="0.25">
      <c r="A37" s="18" t="s">
        <v>53</v>
      </c>
      <c r="B37" s="19">
        <f t="shared" si="2"/>
        <v>0</v>
      </c>
      <c r="C37" s="20">
        <v>0</v>
      </c>
      <c r="D37" s="21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24">
        <v>0</v>
      </c>
      <c r="K37" s="24">
        <v>0</v>
      </c>
      <c r="L37" s="24">
        <v>0</v>
      </c>
      <c r="M37" s="24">
        <v>0</v>
      </c>
      <c r="N37" s="25">
        <v>0</v>
      </c>
    </row>
    <row r="38" spans="1:14" ht="30" x14ac:dyDescent="0.25">
      <c r="A38" s="18" t="s">
        <v>54</v>
      </c>
      <c r="B38" s="19">
        <f t="shared" si="2"/>
        <v>0</v>
      </c>
      <c r="C38" s="20">
        <v>0</v>
      </c>
      <c r="D38" s="21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24">
        <v>0</v>
      </c>
      <c r="K38" s="24">
        <v>0</v>
      </c>
      <c r="L38" s="24">
        <v>0</v>
      </c>
      <c r="M38" s="24">
        <v>0</v>
      </c>
      <c r="N38" s="25">
        <v>0</v>
      </c>
    </row>
    <row r="39" spans="1:14" ht="30" x14ac:dyDescent="0.25">
      <c r="A39" s="18" t="s">
        <v>55</v>
      </c>
      <c r="B39" s="19">
        <f t="shared" si="2"/>
        <v>0</v>
      </c>
      <c r="C39" s="20">
        <v>0</v>
      </c>
      <c r="D39" s="21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24">
        <v>0</v>
      </c>
      <c r="K39" s="24">
        <v>0</v>
      </c>
      <c r="L39" s="24">
        <v>0</v>
      </c>
      <c r="M39" s="24">
        <v>0</v>
      </c>
      <c r="N39" s="25">
        <v>0</v>
      </c>
    </row>
    <row r="40" spans="1:14" ht="30" x14ac:dyDescent="0.25">
      <c r="A40" s="18" t="s">
        <v>56</v>
      </c>
      <c r="B40" s="19">
        <f t="shared" si="2"/>
        <v>0</v>
      </c>
      <c r="C40" s="20">
        <v>0</v>
      </c>
      <c r="D40" s="21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24">
        <v>0</v>
      </c>
      <c r="K40" s="24">
        <v>0</v>
      </c>
      <c r="L40" s="24">
        <v>0</v>
      </c>
      <c r="M40" s="24">
        <v>0</v>
      </c>
      <c r="N40" s="25">
        <v>0</v>
      </c>
    </row>
    <row r="41" spans="1:14" ht="30" x14ac:dyDescent="0.25">
      <c r="A41" s="18" t="s">
        <v>57</v>
      </c>
      <c r="B41" s="19">
        <f t="shared" si="2"/>
        <v>0</v>
      </c>
      <c r="C41" s="20">
        <v>0</v>
      </c>
      <c r="D41" s="21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24">
        <v>0</v>
      </c>
      <c r="K41" s="24">
        <v>0</v>
      </c>
      <c r="L41" s="24">
        <v>0</v>
      </c>
      <c r="M41" s="24">
        <v>0</v>
      </c>
      <c r="N41" s="25">
        <v>0</v>
      </c>
    </row>
    <row r="42" spans="1:14" ht="30" x14ac:dyDescent="0.25">
      <c r="A42" s="18" t="s">
        <v>58</v>
      </c>
      <c r="B42" s="19">
        <f t="shared" si="2"/>
        <v>0</v>
      </c>
      <c r="C42" s="20">
        <v>0</v>
      </c>
      <c r="D42" s="21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24">
        <v>0</v>
      </c>
      <c r="K42" s="24">
        <v>0</v>
      </c>
      <c r="L42" s="24">
        <v>0</v>
      </c>
      <c r="M42" s="24">
        <v>0</v>
      </c>
      <c r="N42" s="25">
        <v>0</v>
      </c>
    </row>
    <row r="43" spans="1:14" s="70" customFormat="1" x14ac:dyDescent="0.25">
      <c r="A43" s="11" t="s">
        <v>59</v>
      </c>
      <c r="B43" s="12">
        <f>SUM(C43:N43)</f>
        <v>0</v>
      </c>
      <c r="C43" s="31">
        <f>SUM(C44:C50)</f>
        <v>0</v>
      </c>
      <c r="D43" s="31">
        <f t="shared" ref="D43:N43" si="7">SUM(D44:D50)</f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  <c r="N43" s="31">
        <f t="shared" si="7"/>
        <v>0</v>
      </c>
    </row>
    <row r="44" spans="1:14" ht="30" x14ac:dyDescent="0.25">
      <c r="A44" s="18" t="s">
        <v>60</v>
      </c>
      <c r="B44" s="19">
        <f t="shared" si="2"/>
        <v>0</v>
      </c>
      <c r="C44" s="20">
        <v>0</v>
      </c>
      <c r="D44" s="21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24">
        <v>0</v>
      </c>
      <c r="K44" s="24">
        <v>0</v>
      </c>
      <c r="L44" s="24">
        <v>0</v>
      </c>
      <c r="M44" s="24">
        <v>0</v>
      </c>
      <c r="N44" s="25">
        <v>0</v>
      </c>
    </row>
    <row r="45" spans="1:14" ht="30" x14ac:dyDescent="0.25">
      <c r="A45" s="18" t="s">
        <v>61</v>
      </c>
      <c r="B45" s="19">
        <f t="shared" si="2"/>
        <v>0</v>
      </c>
      <c r="C45" s="20">
        <v>0</v>
      </c>
      <c r="D45" s="21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24">
        <v>0</v>
      </c>
      <c r="K45" s="24">
        <v>0</v>
      </c>
      <c r="L45" s="24">
        <v>0</v>
      </c>
      <c r="M45" s="24">
        <v>0</v>
      </c>
      <c r="N45" s="25">
        <v>0</v>
      </c>
    </row>
    <row r="46" spans="1:14" ht="30" x14ac:dyDescent="0.25">
      <c r="A46" s="18" t="s">
        <v>62</v>
      </c>
      <c r="B46" s="19">
        <f t="shared" si="2"/>
        <v>0</v>
      </c>
      <c r="C46" s="20">
        <v>0</v>
      </c>
      <c r="D46" s="21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24">
        <v>0</v>
      </c>
      <c r="K46" s="24">
        <v>0</v>
      </c>
      <c r="L46" s="24">
        <v>0</v>
      </c>
      <c r="M46" s="24">
        <v>0</v>
      </c>
      <c r="N46" s="25">
        <v>0</v>
      </c>
    </row>
    <row r="47" spans="1:14" ht="30" x14ac:dyDescent="0.25">
      <c r="A47" s="18" t="s">
        <v>63</v>
      </c>
      <c r="B47" s="19">
        <f t="shared" si="2"/>
        <v>0</v>
      </c>
      <c r="C47" s="20">
        <v>0</v>
      </c>
      <c r="D47" s="21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24">
        <v>0</v>
      </c>
      <c r="K47" s="24">
        <v>0</v>
      </c>
      <c r="L47" s="24">
        <v>0</v>
      </c>
      <c r="M47" s="24">
        <v>0</v>
      </c>
      <c r="N47" s="25">
        <v>0</v>
      </c>
    </row>
    <row r="48" spans="1:14" ht="30" x14ac:dyDescent="0.25">
      <c r="A48" s="18" t="s">
        <v>64</v>
      </c>
      <c r="B48" s="19">
        <f t="shared" si="2"/>
        <v>0</v>
      </c>
      <c r="C48" s="20">
        <v>0</v>
      </c>
      <c r="D48" s="21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24">
        <v>0</v>
      </c>
      <c r="K48" s="24">
        <v>0</v>
      </c>
      <c r="L48" s="24">
        <v>0</v>
      </c>
      <c r="M48" s="24">
        <v>0</v>
      </c>
      <c r="N48" s="25">
        <v>0</v>
      </c>
    </row>
    <row r="49" spans="1:14" ht="30" x14ac:dyDescent="0.25">
      <c r="A49" s="18" t="s">
        <v>65</v>
      </c>
      <c r="B49" s="19">
        <f t="shared" si="2"/>
        <v>0</v>
      </c>
      <c r="C49" s="20">
        <v>0</v>
      </c>
      <c r="D49" s="21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24">
        <v>0</v>
      </c>
      <c r="K49" s="24">
        <v>0</v>
      </c>
      <c r="L49" s="24">
        <v>0</v>
      </c>
      <c r="M49" s="24">
        <v>0</v>
      </c>
      <c r="N49" s="25">
        <v>0</v>
      </c>
    </row>
    <row r="50" spans="1:14" ht="30" x14ac:dyDescent="0.25">
      <c r="A50" s="18" t="s">
        <v>66</v>
      </c>
      <c r="B50" s="19">
        <f t="shared" si="2"/>
        <v>0</v>
      </c>
      <c r="C50" s="20">
        <v>0</v>
      </c>
      <c r="D50" s="21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24">
        <v>0</v>
      </c>
      <c r="K50" s="24">
        <v>0</v>
      </c>
      <c r="L50" s="24">
        <v>0</v>
      </c>
      <c r="M50" s="24">
        <v>0</v>
      </c>
      <c r="N50" s="25">
        <v>0</v>
      </c>
    </row>
    <row r="51" spans="1:14" ht="30" x14ac:dyDescent="0.25">
      <c r="A51" s="11" t="s">
        <v>67</v>
      </c>
      <c r="B51" s="12">
        <f>SUM(C51:N51)</f>
        <v>437141.08</v>
      </c>
      <c r="C51" s="31">
        <f>SUM(C52:C60)</f>
        <v>0</v>
      </c>
      <c r="D51" s="31">
        <f t="shared" ref="D51:N51" si="8">SUM(D52:D60)</f>
        <v>59400.26</v>
      </c>
      <c r="E51" s="31">
        <f t="shared" si="8"/>
        <v>318529.2</v>
      </c>
      <c r="F51" s="31">
        <f t="shared" si="8"/>
        <v>59211.619999999995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</row>
    <row r="52" spans="1:14" x14ac:dyDescent="0.25">
      <c r="A52" s="18" t="s">
        <v>68</v>
      </c>
      <c r="B52" s="19">
        <f t="shared" si="2"/>
        <v>257942.75</v>
      </c>
      <c r="C52" s="20">
        <v>0</v>
      </c>
      <c r="D52" s="21">
        <v>59400.26</v>
      </c>
      <c r="E52" s="30">
        <v>193461</v>
      </c>
      <c r="F52" s="30">
        <v>5081.49</v>
      </c>
      <c r="G52" s="30">
        <v>0</v>
      </c>
      <c r="H52" s="30">
        <v>0</v>
      </c>
      <c r="I52" s="30">
        <v>0</v>
      </c>
      <c r="J52" s="24">
        <v>0</v>
      </c>
      <c r="K52" s="24">
        <v>0</v>
      </c>
      <c r="L52" s="24">
        <v>0</v>
      </c>
      <c r="M52" s="24">
        <v>0</v>
      </c>
      <c r="N52" s="25">
        <v>0</v>
      </c>
    </row>
    <row r="53" spans="1:14" ht="30" x14ac:dyDescent="0.25">
      <c r="A53" s="18" t="s">
        <v>69</v>
      </c>
      <c r="B53" s="19">
        <f t="shared" si="2"/>
        <v>0</v>
      </c>
      <c r="C53" s="20">
        <v>0</v>
      </c>
      <c r="D53" s="21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24">
        <v>0</v>
      </c>
      <c r="K53" s="24">
        <v>0</v>
      </c>
      <c r="L53" s="24">
        <v>0</v>
      </c>
      <c r="M53" s="24">
        <v>0</v>
      </c>
      <c r="N53" s="25">
        <v>0</v>
      </c>
    </row>
    <row r="54" spans="1:14" ht="30" x14ac:dyDescent="0.25">
      <c r="A54" s="18" t="s">
        <v>70</v>
      </c>
      <c r="B54" s="19">
        <f t="shared" si="2"/>
        <v>0</v>
      </c>
      <c r="C54" s="20">
        <v>0</v>
      </c>
      <c r="D54" s="21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24">
        <v>0</v>
      </c>
      <c r="K54" s="24">
        <v>0</v>
      </c>
      <c r="L54" s="24">
        <v>0</v>
      </c>
      <c r="M54" s="24">
        <v>0</v>
      </c>
      <c r="N54" s="25">
        <v>0</v>
      </c>
    </row>
    <row r="55" spans="1:14" ht="30" x14ac:dyDescent="0.25">
      <c r="A55" s="18" t="s">
        <v>71</v>
      </c>
      <c r="B55" s="19">
        <f t="shared" si="2"/>
        <v>0</v>
      </c>
      <c r="C55" s="20">
        <v>0</v>
      </c>
      <c r="D55" s="21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24">
        <v>0</v>
      </c>
      <c r="K55" s="24">
        <v>0</v>
      </c>
      <c r="L55" s="34">
        <v>0</v>
      </c>
      <c r="M55" s="24">
        <v>0</v>
      </c>
      <c r="N55" s="25">
        <v>0</v>
      </c>
    </row>
    <row r="56" spans="1:14" ht="30" x14ac:dyDescent="0.25">
      <c r="A56" s="18" t="s">
        <v>72</v>
      </c>
      <c r="B56" s="19">
        <f t="shared" si="2"/>
        <v>54130.13</v>
      </c>
      <c r="C56" s="20">
        <v>0</v>
      </c>
      <c r="D56" s="21">
        <v>0</v>
      </c>
      <c r="E56" s="30">
        <v>0</v>
      </c>
      <c r="F56" s="30">
        <v>54130.13</v>
      </c>
      <c r="G56" s="30">
        <v>0</v>
      </c>
      <c r="H56" s="30">
        <v>0</v>
      </c>
      <c r="I56" s="30">
        <v>0</v>
      </c>
      <c r="J56" s="24">
        <v>0</v>
      </c>
      <c r="K56" s="24">
        <v>0</v>
      </c>
      <c r="L56" s="24">
        <v>0</v>
      </c>
      <c r="M56" s="24">
        <v>0</v>
      </c>
      <c r="N56" s="25">
        <v>0</v>
      </c>
    </row>
    <row r="57" spans="1:14" ht="30" x14ac:dyDescent="0.25">
      <c r="A57" s="18" t="s">
        <v>73</v>
      </c>
      <c r="B57" s="19">
        <f t="shared" si="2"/>
        <v>0</v>
      </c>
      <c r="C57" s="20">
        <v>0</v>
      </c>
      <c r="D57" s="21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24">
        <v>0</v>
      </c>
      <c r="K57" s="24">
        <v>0</v>
      </c>
      <c r="L57" s="24">
        <v>0</v>
      </c>
      <c r="M57" s="24">
        <v>0</v>
      </c>
      <c r="N57" s="25">
        <v>0</v>
      </c>
    </row>
    <row r="58" spans="1:14" ht="30" x14ac:dyDescent="0.25">
      <c r="A58" s="18" t="s">
        <v>74</v>
      </c>
      <c r="B58" s="19">
        <f t="shared" si="2"/>
        <v>0</v>
      </c>
      <c r="C58" s="20">
        <v>0</v>
      </c>
      <c r="D58" s="21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24">
        <v>0</v>
      </c>
      <c r="K58" s="24">
        <v>0</v>
      </c>
      <c r="L58" s="24">
        <v>0</v>
      </c>
      <c r="M58" s="24">
        <v>0</v>
      </c>
      <c r="N58" s="25">
        <v>0</v>
      </c>
    </row>
    <row r="59" spans="1:14" x14ac:dyDescent="0.25">
      <c r="A59" s="18" t="s">
        <v>75</v>
      </c>
      <c r="B59" s="19">
        <f t="shared" si="2"/>
        <v>0</v>
      </c>
      <c r="C59" s="20">
        <v>0</v>
      </c>
      <c r="D59" s="21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24">
        <v>0</v>
      </c>
      <c r="K59" s="24">
        <v>0</v>
      </c>
      <c r="L59" s="24">
        <v>0</v>
      </c>
      <c r="M59" s="24">
        <v>0</v>
      </c>
      <c r="N59" s="25">
        <v>0</v>
      </c>
    </row>
    <row r="60" spans="1:14" ht="45" x14ac:dyDescent="0.25">
      <c r="A60" s="18" t="s">
        <v>76</v>
      </c>
      <c r="B60" s="19">
        <f t="shared" si="2"/>
        <v>125068.2</v>
      </c>
      <c r="C60" s="20">
        <v>0</v>
      </c>
      <c r="D60" s="21">
        <v>0</v>
      </c>
      <c r="E60" s="30">
        <v>125068.2</v>
      </c>
      <c r="F60" s="30">
        <v>0</v>
      </c>
      <c r="G60" s="30">
        <v>0</v>
      </c>
      <c r="H60" s="30">
        <v>0</v>
      </c>
      <c r="I60" s="30">
        <v>0</v>
      </c>
      <c r="J60" s="24">
        <v>0</v>
      </c>
      <c r="K60" s="24">
        <v>0</v>
      </c>
      <c r="L60" s="24">
        <v>0</v>
      </c>
      <c r="M60" s="24">
        <v>0</v>
      </c>
      <c r="N60" s="25">
        <v>0</v>
      </c>
    </row>
    <row r="61" spans="1:14" x14ac:dyDescent="0.25">
      <c r="A61" s="11" t="s">
        <v>77</v>
      </c>
      <c r="B61" s="12">
        <f>SUM(C61:N61)</f>
        <v>0</v>
      </c>
      <c r="C61" s="31">
        <f>SUM(C62:C65)</f>
        <v>0</v>
      </c>
      <c r="D61" s="31">
        <f t="shared" ref="D61:N61" si="9">SUM(D62:D65)</f>
        <v>0</v>
      </c>
      <c r="E61" s="31">
        <f t="shared" si="9"/>
        <v>0</v>
      </c>
      <c r="F61" s="31">
        <f t="shared" si="9"/>
        <v>0</v>
      </c>
      <c r="G61" s="31">
        <f t="shared" si="9"/>
        <v>0</v>
      </c>
      <c r="H61" s="31">
        <f t="shared" si="9"/>
        <v>0</v>
      </c>
      <c r="I61" s="31">
        <f t="shared" si="9"/>
        <v>0</v>
      </c>
      <c r="J61" s="31">
        <f t="shared" si="9"/>
        <v>0</v>
      </c>
      <c r="K61" s="31">
        <f t="shared" si="9"/>
        <v>0</v>
      </c>
      <c r="L61" s="31">
        <f t="shared" si="9"/>
        <v>0</v>
      </c>
      <c r="M61" s="31">
        <f t="shared" si="9"/>
        <v>0</v>
      </c>
      <c r="N61" s="31">
        <f t="shared" si="9"/>
        <v>0</v>
      </c>
    </row>
    <row r="62" spans="1:14" x14ac:dyDescent="0.25">
      <c r="A62" s="18" t="s">
        <v>78</v>
      </c>
      <c r="B62" s="19">
        <f t="shared" si="2"/>
        <v>0</v>
      </c>
      <c r="C62" s="20">
        <v>0</v>
      </c>
      <c r="D62" s="21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24">
        <v>0</v>
      </c>
      <c r="K62" s="24">
        <v>0</v>
      </c>
      <c r="L62" s="24">
        <v>0</v>
      </c>
      <c r="M62" s="24">
        <v>0</v>
      </c>
      <c r="N62" s="25">
        <v>0</v>
      </c>
    </row>
    <row r="63" spans="1:14" x14ac:dyDescent="0.25">
      <c r="A63" s="18" t="s">
        <v>79</v>
      </c>
      <c r="B63" s="19">
        <f t="shared" si="2"/>
        <v>0</v>
      </c>
      <c r="C63" s="20">
        <v>0</v>
      </c>
      <c r="D63" s="21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24">
        <v>0</v>
      </c>
      <c r="K63" s="24">
        <v>0</v>
      </c>
      <c r="L63" s="24">
        <v>0</v>
      </c>
      <c r="M63" s="24">
        <v>0</v>
      </c>
      <c r="N63" s="25">
        <v>0</v>
      </c>
    </row>
    <row r="64" spans="1:14" ht="30" x14ac:dyDescent="0.25">
      <c r="A64" s="18" t="s">
        <v>80</v>
      </c>
      <c r="B64" s="19">
        <f t="shared" si="2"/>
        <v>0</v>
      </c>
      <c r="C64" s="20">
        <v>0</v>
      </c>
      <c r="D64" s="21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24">
        <v>0</v>
      </c>
      <c r="K64" s="24">
        <v>0</v>
      </c>
      <c r="L64" s="24">
        <v>0</v>
      </c>
      <c r="M64" s="24">
        <v>0</v>
      </c>
      <c r="N64" s="25">
        <v>0</v>
      </c>
    </row>
    <row r="65" spans="1:17" ht="45" x14ac:dyDescent="0.25">
      <c r="A65" s="18" t="s">
        <v>81</v>
      </c>
      <c r="B65" s="19">
        <f t="shared" si="2"/>
        <v>0</v>
      </c>
      <c r="C65" s="20">
        <v>0</v>
      </c>
      <c r="D65" s="21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24">
        <v>0</v>
      </c>
      <c r="K65" s="24">
        <v>0</v>
      </c>
      <c r="L65" s="24">
        <v>0</v>
      </c>
      <c r="M65" s="24">
        <v>0</v>
      </c>
      <c r="N65" s="25">
        <v>0</v>
      </c>
    </row>
    <row r="66" spans="1:17" s="70" customFormat="1" ht="30" x14ac:dyDescent="0.25">
      <c r="A66" s="35" t="s">
        <v>82</v>
      </c>
      <c r="B66" s="12">
        <f>SUM(C66:N66)</f>
        <v>0</v>
      </c>
      <c r="C66" s="13">
        <f>SUM(C67:C68)</f>
        <v>0</v>
      </c>
      <c r="D66" s="13">
        <f>SUM(D67:D68)</f>
        <v>0</v>
      </c>
      <c r="E66" s="13">
        <f t="shared" ref="E66:N66" si="10">SUM(E67:E68)</f>
        <v>0</v>
      </c>
      <c r="F66" s="13">
        <f t="shared" si="10"/>
        <v>0</v>
      </c>
      <c r="G66" s="13">
        <f t="shared" si="10"/>
        <v>0</v>
      </c>
      <c r="H66" s="13">
        <f t="shared" si="10"/>
        <v>0</v>
      </c>
      <c r="I66" s="13">
        <f>SUM(I67:I68)</f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</row>
    <row r="67" spans="1:17" x14ac:dyDescent="0.25">
      <c r="A67" s="18" t="s">
        <v>83</v>
      </c>
      <c r="B67" s="12">
        <f t="shared" ref="B67:B81" si="11">SUM(C67:N67)</f>
        <v>0</v>
      </c>
      <c r="C67" s="20">
        <v>0</v>
      </c>
      <c r="D67" s="21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24">
        <v>0</v>
      </c>
      <c r="K67" s="24">
        <v>0</v>
      </c>
      <c r="L67" s="24">
        <v>0</v>
      </c>
      <c r="M67" s="24">
        <v>0</v>
      </c>
      <c r="N67" s="25">
        <v>0</v>
      </c>
    </row>
    <row r="68" spans="1:17" ht="30" x14ac:dyDescent="0.25">
      <c r="A68" s="18" t="s">
        <v>84</v>
      </c>
      <c r="B68" s="12">
        <f t="shared" si="11"/>
        <v>0</v>
      </c>
      <c r="C68" s="20">
        <v>0</v>
      </c>
      <c r="D68" s="21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24">
        <v>0</v>
      </c>
      <c r="K68" s="24">
        <v>0</v>
      </c>
      <c r="L68" s="24">
        <v>0</v>
      </c>
      <c r="M68" s="24">
        <v>0</v>
      </c>
      <c r="N68" s="25">
        <v>0</v>
      </c>
    </row>
    <row r="69" spans="1:17" s="70" customFormat="1" x14ac:dyDescent="0.25">
      <c r="A69" s="11" t="s">
        <v>85</v>
      </c>
      <c r="B69" s="12">
        <f t="shared" si="11"/>
        <v>0</v>
      </c>
      <c r="C69" s="31">
        <f>SUM(C70:C72)</f>
        <v>0</v>
      </c>
      <c r="D69" s="31">
        <f t="shared" ref="D69:N69" si="12">SUM(D70:D72)</f>
        <v>0</v>
      </c>
      <c r="E69" s="31">
        <f t="shared" si="12"/>
        <v>0</v>
      </c>
      <c r="F69" s="31">
        <f t="shared" si="12"/>
        <v>0</v>
      </c>
      <c r="G69" s="31">
        <f t="shared" si="12"/>
        <v>0</v>
      </c>
      <c r="H69" s="31">
        <f t="shared" si="12"/>
        <v>0</v>
      </c>
      <c r="I69" s="31">
        <f t="shared" si="12"/>
        <v>0</v>
      </c>
      <c r="J69" s="31">
        <f t="shared" si="12"/>
        <v>0</v>
      </c>
      <c r="K69" s="31">
        <f t="shared" si="12"/>
        <v>0</v>
      </c>
      <c r="L69" s="31">
        <f t="shared" si="12"/>
        <v>0</v>
      </c>
      <c r="M69" s="31">
        <f t="shared" si="12"/>
        <v>0</v>
      </c>
      <c r="N69" s="31">
        <f t="shared" si="12"/>
        <v>0</v>
      </c>
    </row>
    <row r="70" spans="1:17" ht="30" x14ac:dyDescent="0.25">
      <c r="A70" s="18" t="s">
        <v>86</v>
      </c>
      <c r="B70" s="12">
        <f t="shared" si="11"/>
        <v>0</v>
      </c>
      <c r="C70" s="20">
        <v>0</v>
      </c>
      <c r="D70" s="21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24">
        <v>0</v>
      </c>
      <c r="K70" s="24">
        <v>0</v>
      </c>
      <c r="L70" s="24">
        <v>0</v>
      </c>
      <c r="M70" s="24">
        <v>0</v>
      </c>
      <c r="N70" s="25">
        <v>0</v>
      </c>
    </row>
    <row r="71" spans="1:17" ht="30" x14ac:dyDescent="0.25">
      <c r="A71" s="36" t="s">
        <v>87</v>
      </c>
      <c r="B71" s="37">
        <f t="shared" si="11"/>
        <v>0</v>
      </c>
      <c r="C71" s="38">
        <v>0</v>
      </c>
      <c r="D71" s="39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2"/>
    </row>
    <row r="72" spans="1:17" ht="30" x14ac:dyDescent="0.25">
      <c r="A72" s="18" t="s">
        <v>88</v>
      </c>
      <c r="B72" s="12">
        <f t="shared" si="11"/>
        <v>0</v>
      </c>
      <c r="C72" s="43">
        <v>0</v>
      </c>
      <c r="D72" s="21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P72" s="42"/>
    </row>
    <row r="73" spans="1:17" x14ac:dyDescent="0.25">
      <c r="A73" s="72" t="s">
        <v>89</v>
      </c>
      <c r="B73" s="73">
        <f t="shared" si="11"/>
        <v>44149628.590000004</v>
      </c>
      <c r="C73" s="73">
        <f>C9+C15+C25+C35+C51+C61+C66+C69</f>
        <v>8482556.0899999999</v>
      </c>
      <c r="D73" s="73">
        <f>D69+D66+D61+D51+D43+D35+D25+D15+D9</f>
        <v>9958491.9499999993</v>
      </c>
      <c r="E73" s="73">
        <f>E69+E66+E61+E51+E43+E35+E25+E15+E9</f>
        <v>16376112.800000001</v>
      </c>
      <c r="F73" s="73">
        <f>F66+F61+F51+F25+F15+F9</f>
        <v>9332467.75</v>
      </c>
      <c r="G73" s="73">
        <f>+G9+G15+G25+G35+G43+G51+G60+G66+G69</f>
        <v>0</v>
      </c>
      <c r="H73" s="73">
        <f>H9+H15+H25+H35+H51</f>
        <v>0</v>
      </c>
      <c r="I73" s="73">
        <f>I9+I15+I25+I35+I51</f>
        <v>0</v>
      </c>
      <c r="J73" s="73">
        <f>+J9+J15+J25+J51</f>
        <v>0</v>
      </c>
      <c r="K73" s="77">
        <f>+K69+K61+K51+K43+K25+K15+K9</f>
        <v>0</v>
      </c>
      <c r="L73" s="77">
        <f>+L69+L61+L51+L43+L34+L25+L15+L9</f>
        <v>0</v>
      </c>
      <c r="M73" s="77">
        <f>+M69+M61+M51+M43+M25+M15+M9</f>
        <v>0</v>
      </c>
      <c r="N73" s="77">
        <f>+N69+N61+N51+N43+N25+N15+N9</f>
        <v>0</v>
      </c>
      <c r="O73" s="71"/>
      <c r="P73" s="71"/>
      <c r="Q73" s="71"/>
    </row>
    <row r="74" spans="1:17" x14ac:dyDescent="0.25">
      <c r="A74" s="74" t="s">
        <v>90</v>
      </c>
      <c r="B74" s="75">
        <f t="shared" si="11"/>
        <v>0</v>
      </c>
      <c r="C74" s="75">
        <v>0</v>
      </c>
      <c r="D74" s="76">
        <v>0</v>
      </c>
      <c r="E74" s="75">
        <v>0</v>
      </c>
      <c r="F74" s="75"/>
      <c r="G74" s="75">
        <v>0</v>
      </c>
      <c r="H74" s="78">
        <f>H75+H76+H77+H78+H79+H80+H81+H82</f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80">
        <v>0</v>
      </c>
    </row>
    <row r="75" spans="1:17" s="70" customFormat="1" ht="30" x14ac:dyDescent="0.25">
      <c r="A75" s="11" t="s">
        <v>91</v>
      </c>
      <c r="B75" s="12">
        <f t="shared" si="11"/>
        <v>0</v>
      </c>
      <c r="C75" s="45">
        <v>0</v>
      </c>
      <c r="D75" s="68">
        <v>0</v>
      </c>
      <c r="E75" s="69">
        <v>0</v>
      </c>
      <c r="F75" s="69">
        <v>0</v>
      </c>
      <c r="G75" s="69">
        <v>0</v>
      </c>
      <c r="H75" s="69">
        <v>0</v>
      </c>
      <c r="I75" s="34">
        <v>0</v>
      </c>
      <c r="J75" s="34">
        <v>0</v>
      </c>
      <c r="K75" s="44">
        <v>0</v>
      </c>
      <c r="L75" s="44">
        <v>0</v>
      </c>
      <c r="M75" s="44">
        <v>0</v>
      </c>
      <c r="N75" s="67">
        <v>0</v>
      </c>
    </row>
    <row r="76" spans="1:17" ht="30" x14ac:dyDescent="0.25">
      <c r="A76" s="18" t="s">
        <v>92</v>
      </c>
      <c r="B76" s="12">
        <f t="shared" si="11"/>
        <v>0</v>
      </c>
      <c r="C76" s="48">
        <v>0</v>
      </c>
      <c r="D76" s="46">
        <v>0</v>
      </c>
      <c r="E76" s="47">
        <v>0</v>
      </c>
      <c r="F76" s="47">
        <v>0</v>
      </c>
      <c r="G76" s="47">
        <v>0</v>
      </c>
      <c r="H76" s="47">
        <v>0</v>
      </c>
      <c r="I76" s="24">
        <v>0</v>
      </c>
      <c r="J76" s="24">
        <v>0</v>
      </c>
      <c r="K76" s="44">
        <v>0</v>
      </c>
      <c r="L76" s="44">
        <v>0</v>
      </c>
      <c r="M76" s="44">
        <v>0</v>
      </c>
      <c r="N76" s="25">
        <v>0</v>
      </c>
    </row>
    <row r="77" spans="1:17" ht="30" x14ac:dyDescent="0.25">
      <c r="A77" s="18" t="s">
        <v>93</v>
      </c>
      <c r="B77" s="12">
        <f t="shared" si="11"/>
        <v>0</v>
      </c>
      <c r="C77" s="48">
        <v>0</v>
      </c>
      <c r="D77" s="46">
        <v>0</v>
      </c>
      <c r="E77" s="47">
        <v>0</v>
      </c>
      <c r="F77" s="47">
        <v>0</v>
      </c>
      <c r="G77" s="47">
        <v>0</v>
      </c>
      <c r="H77" s="47">
        <v>0</v>
      </c>
      <c r="I77" s="24">
        <v>0</v>
      </c>
      <c r="J77" s="24">
        <v>0</v>
      </c>
      <c r="K77" s="44">
        <v>0</v>
      </c>
      <c r="L77" s="44">
        <v>0</v>
      </c>
      <c r="M77" s="44">
        <v>0</v>
      </c>
      <c r="N77" s="25">
        <v>0</v>
      </c>
    </row>
    <row r="78" spans="1:17" s="70" customFormat="1" x14ac:dyDescent="0.25">
      <c r="A78" s="11" t="s">
        <v>94</v>
      </c>
      <c r="B78" s="12">
        <f t="shared" si="11"/>
        <v>0</v>
      </c>
      <c r="C78" s="45">
        <v>0</v>
      </c>
      <c r="D78" s="68">
        <v>0</v>
      </c>
      <c r="E78" s="69">
        <v>0</v>
      </c>
      <c r="F78" s="69">
        <v>0</v>
      </c>
      <c r="G78" s="69">
        <v>0</v>
      </c>
      <c r="H78" s="69">
        <v>0</v>
      </c>
      <c r="I78" s="34">
        <v>0</v>
      </c>
      <c r="J78" s="34">
        <v>0</v>
      </c>
      <c r="K78" s="44">
        <v>0</v>
      </c>
      <c r="L78" s="44">
        <v>0</v>
      </c>
      <c r="M78" s="44">
        <v>0</v>
      </c>
      <c r="N78" s="67">
        <v>0</v>
      </c>
    </row>
    <row r="79" spans="1:17" ht="30" x14ac:dyDescent="0.25">
      <c r="A79" s="18" t="s">
        <v>95</v>
      </c>
      <c r="B79" s="12">
        <f t="shared" si="11"/>
        <v>0</v>
      </c>
      <c r="C79" s="48">
        <v>0</v>
      </c>
      <c r="D79" s="46">
        <v>0</v>
      </c>
      <c r="E79" s="47">
        <v>0</v>
      </c>
      <c r="F79" s="47">
        <v>0</v>
      </c>
      <c r="G79" s="47">
        <v>0</v>
      </c>
      <c r="H79" s="30">
        <v>0</v>
      </c>
      <c r="I79" s="24">
        <v>0</v>
      </c>
      <c r="J79" s="24">
        <v>0</v>
      </c>
      <c r="K79" s="44">
        <v>0</v>
      </c>
      <c r="L79" s="44">
        <v>0</v>
      </c>
      <c r="M79" s="44">
        <v>0</v>
      </c>
      <c r="N79" s="25">
        <v>0</v>
      </c>
    </row>
    <row r="80" spans="1:17" ht="30" x14ac:dyDescent="0.25">
      <c r="A80" s="18" t="s">
        <v>96</v>
      </c>
      <c r="B80" s="12">
        <f t="shared" si="11"/>
        <v>0</v>
      </c>
      <c r="C80" s="48">
        <v>0</v>
      </c>
      <c r="D80" s="46">
        <v>0</v>
      </c>
      <c r="E80" s="47">
        <v>0</v>
      </c>
      <c r="F80" s="47">
        <v>0</v>
      </c>
      <c r="G80" s="47">
        <v>0</v>
      </c>
      <c r="H80" s="47">
        <v>0</v>
      </c>
      <c r="I80" s="24">
        <v>0</v>
      </c>
      <c r="J80" s="24">
        <v>0</v>
      </c>
      <c r="K80" s="44">
        <v>0</v>
      </c>
      <c r="L80" s="44">
        <v>0</v>
      </c>
      <c r="M80" s="44">
        <v>0</v>
      </c>
      <c r="N80" s="25">
        <v>0</v>
      </c>
    </row>
    <row r="81" spans="1:14" s="70" customFormat="1" ht="30" x14ac:dyDescent="0.25">
      <c r="A81" s="11" t="s">
        <v>97</v>
      </c>
      <c r="B81" s="12">
        <f t="shared" si="11"/>
        <v>0</v>
      </c>
      <c r="C81" s="45">
        <v>0</v>
      </c>
      <c r="D81" s="68">
        <v>0</v>
      </c>
      <c r="E81" s="69">
        <v>0</v>
      </c>
      <c r="F81" s="69">
        <v>0</v>
      </c>
      <c r="G81" s="69">
        <v>0</v>
      </c>
      <c r="H81" s="69">
        <v>0</v>
      </c>
      <c r="I81" s="34">
        <v>0</v>
      </c>
      <c r="J81" s="34">
        <v>0</v>
      </c>
      <c r="K81" s="44">
        <v>0</v>
      </c>
      <c r="L81" s="44">
        <v>0</v>
      </c>
      <c r="M81" s="44">
        <v>0</v>
      </c>
      <c r="N81" s="67">
        <v>0</v>
      </c>
    </row>
    <row r="82" spans="1:14" ht="30" x14ac:dyDescent="0.25">
      <c r="A82" s="18" t="s">
        <v>98</v>
      </c>
      <c r="B82" s="49">
        <v>0</v>
      </c>
      <c r="C82" s="48">
        <v>0</v>
      </c>
      <c r="D82" s="46">
        <v>0</v>
      </c>
      <c r="E82" s="47">
        <v>0</v>
      </c>
      <c r="F82" s="47">
        <v>0</v>
      </c>
      <c r="G82" s="47">
        <v>0</v>
      </c>
      <c r="H82" s="47">
        <v>0</v>
      </c>
      <c r="I82" s="24">
        <v>0</v>
      </c>
      <c r="J82" s="24">
        <v>0</v>
      </c>
      <c r="K82" s="44">
        <v>0</v>
      </c>
      <c r="L82" s="44">
        <v>0</v>
      </c>
      <c r="M82" s="44">
        <v>0</v>
      </c>
      <c r="N82" s="25">
        <v>0</v>
      </c>
    </row>
    <row r="83" spans="1:14" x14ac:dyDescent="0.25">
      <c r="A83" s="50" t="s">
        <v>99</v>
      </c>
      <c r="B83" s="51"/>
      <c r="C83" s="52">
        <v>0</v>
      </c>
      <c r="D83" s="53">
        <v>0</v>
      </c>
      <c r="E83" s="54">
        <v>0</v>
      </c>
      <c r="F83" s="54">
        <v>0</v>
      </c>
      <c r="G83" s="54">
        <v>0</v>
      </c>
      <c r="H83" s="55">
        <f>H74</f>
        <v>0</v>
      </c>
      <c r="I83" s="56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</row>
    <row r="84" spans="1:14" x14ac:dyDescent="0.25">
      <c r="B84" s="58"/>
      <c r="C84" s="59"/>
      <c r="D84" s="46"/>
      <c r="E84" s="47"/>
      <c r="F84" s="47"/>
      <c r="G84" s="47"/>
      <c r="H84" s="47"/>
      <c r="I84" s="24"/>
      <c r="J84" s="24"/>
      <c r="K84" s="44">
        <v>0</v>
      </c>
      <c r="L84" s="44">
        <v>0</v>
      </c>
      <c r="M84" s="44">
        <v>0</v>
      </c>
      <c r="N84" s="25">
        <v>0</v>
      </c>
    </row>
    <row r="85" spans="1:14" ht="31.5" x14ac:dyDescent="0.25">
      <c r="A85" s="60" t="s">
        <v>100</v>
      </c>
      <c r="B85" s="61">
        <f>SUM(C85:N85)</f>
        <v>44149628.590000004</v>
      </c>
      <c r="C85" s="62">
        <f>+C73+C83</f>
        <v>8482556.0899999999</v>
      </c>
      <c r="D85" s="63">
        <f t="shared" ref="D85:N85" si="13">+D73+D83</f>
        <v>9958491.9499999993</v>
      </c>
      <c r="E85" s="64">
        <f>+E73+E83</f>
        <v>16376112.800000001</v>
      </c>
      <c r="F85" s="64">
        <f t="shared" si="13"/>
        <v>9332467.75</v>
      </c>
      <c r="G85" s="64">
        <f t="shared" si="13"/>
        <v>0</v>
      </c>
      <c r="H85" s="64">
        <f t="shared" si="13"/>
        <v>0</v>
      </c>
      <c r="I85" s="64">
        <f t="shared" si="13"/>
        <v>0</v>
      </c>
      <c r="J85" s="64">
        <f t="shared" si="13"/>
        <v>0</v>
      </c>
      <c r="K85" s="64">
        <f t="shared" si="13"/>
        <v>0</v>
      </c>
      <c r="L85" s="64">
        <f t="shared" si="13"/>
        <v>0</v>
      </c>
      <c r="M85" s="64">
        <f t="shared" si="13"/>
        <v>0</v>
      </c>
      <c r="N85" s="64">
        <f t="shared" si="13"/>
        <v>0</v>
      </c>
    </row>
    <row r="86" spans="1:14" x14ac:dyDescent="0.25">
      <c r="A86" t="s">
        <v>101</v>
      </c>
      <c r="I86" s="42"/>
      <c r="J86" s="42"/>
      <c r="K86" s="42"/>
      <c r="L86" s="42"/>
      <c r="M86" s="42"/>
      <c r="N86" s="42"/>
    </row>
    <row r="87" spans="1:14" x14ac:dyDescent="0.25">
      <c r="E87" t="s">
        <v>102</v>
      </c>
    </row>
    <row r="88" spans="1:14" x14ac:dyDescent="0.25">
      <c r="M88" s="42"/>
    </row>
    <row r="94" spans="1:14" x14ac:dyDescent="0.25">
      <c r="A94" s="65"/>
      <c r="G94" s="65"/>
      <c r="H94" s="65"/>
    </row>
    <row r="95" spans="1:14" ht="15.75" x14ac:dyDescent="0.25">
      <c r="A95" s="84" t="s">
        <v>103</v>
      </c>
      <c r="B95" s="84"/>
      <c r="G95" s="66" t="s">
        <v>104</v>
      </c>
    </row>
    <row r="96" spans="1:14" ht="15.75" x14ac:dyDescent="0.25">
      <c r="A96" s="83" t="s">
        <v>105</v>
      </c>
      <c r="B96" s="83"/>
      <c r="G96" s="86" t="s">
        <v>106</v>
      </c>
      <c r="H96" s="87"/>
      <c r="I96" s="87"/>
    </row>
    <row r="99" spans="3:5" x14ac:dyDescent="0.25">
      <c r="C99" s="85" t="s">
        <v>107</v>
      </c>
      <c r="D99" s="85"/>
      <c r="E99" s="85"/>
    </row>
    <row r="100" spans="3:5" x14ac:dyDescent="0.25">
      <c r="C100" s="83" t="s">
        <v>108</v>
      </c>
      <c r="D100" s="83"/>
      <c r="E100" s="83"/>
    </row>
  </sheetData>
  <mergeCells count="10">
    <mergeCell ref="C100:E100"/>
    <mergeCell ref="A95:B95"/>
    <mergeCell ref="C99:E99"/>
    <mergeCell ref="A96:B96"/>
    <mergeCell ref="G96:I96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72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2022-05-09T13:19:22Z</cp:lastPrinted>
  <dcterms:created xsi:type="dcterms:W3CDTF">2022-01-05T17:35:01Z</dcterms:created>
  <dcterms:modified xsi:type="dcterms:W3CDTF">2025-02-24T19:09:37Z</dcterms:modified>
</cp:coreProperties>
</file>