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437BCBE9-7C77-4AE2-AE5B-A536C2A3DB6C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3" i="1" l="1"/>
  <c r="J81" i="1" l="1"/>
  <c r="K81" i="1"/>
  <c r="L81" i="1"/>
  <c r="M81" i="1"/>
  <c r="N81" i="1"/>
  <c r="J78" i="1"/>
  <c r="K78" i="1"/>
  <c r="L78" i="1"/>
  <c r="M78" i="1"/>
  <c r="N78" i="1"/>
  <c r="J75" i="1"/>
  <c r="K75" i="1"/>
  <c r="B75" i="1" s="1"/>
  <c r="L75" i="1"/>
  <c r="M75" i="1"/>
  <c r="N75" i="1"/>
  <c r="J69" i="1"/>
  <c r="K69" i="1"/>
  <c r="L69" i="1"/>
  <c r="M69" i="1"/>
  <c r="N69" i="1"/>
  <c r="J66" i="1"/>
  <c r="K66" i="1"/>
  <c r="L66" i="1"/>
  <c r="M66" i="1"/>
  <c r="N66" i="1"/>
  <c r="J61" i="1"/>
  <c r="B61" i="1" s="1"/>
  <c r="K61" i="1"/>
  <c r="L61" i="1"/>
  <c r="M61" i="1"/>
  <c r="N61" i="1"/>
  <c r="J51" i="1"/>
  <c r="K51" i="1"/>
  <c r="L51" i="1"/>
  <c r="M51" i="1"/>
  <c r="N51" i="1"/>
  <c r="J43" i="1"/>
  <c r="K43" i="1"/>
  <c r="L43" i="1"/>
  <c r="B43" i="1" s="1"/>
  <c r="M43" i="1"/>
  <c r="N43" i="1"/>
  <c r="J35" i="1"/>
  <c r="K35" i="1"/>
  <c r="L35" i="1"/>
  <c r="M35" i="1"/>
  <c r="N35" i="1"/>
  <c r="J25" i="1"/>
  <c r="K25" i="1"/>
  <c r="L25" i="1"/>
  <c r="M25" i="1"/>
  <c r="N25" i="1"/>
  <c r="J15" i="1"/>
  <c r="K15" i="1"/>
  <c r="L15" i="1"/>
  <c r="M15" i="1"/>
  <c r="N15" i="1"/>
  <c r="J9" i="1"/>
  <c r="K9" i="1"/>
  <c r="L9" i="1"/>
  <c r="M9" i="1"/>
  <c r="N9" i="1"/>
  <c r="I81" i="1"/>
  <c r="I78" i="1"/>
  <c r="I75" i="1"/>
  <c r="I69" i="1"/>
  <c r="I66" i="1"/>
  <c r="I61" i="1"/>
  <c r="I51" i="1"/>
  <c r="I43" i="1"/>
  <c r="I35" i="1"/>
  <c r="I25" i="1"/>
  <c r="I15" i="1"/>
  <c r="I9" i="1"/>
  <c r="H83" i="1"/>
  <c r="B80" i="1"/>
  <c r="B79" i="1"/>
  <c r="B77" i="1"/>
  <c r="B76" i="1"/>
  <c r="H74" i="1"/>
  <c r="B74" i="1"/>
  <c r="B72" i="1"/>
  <c r="B71" i="1"/>
  <c r="B70" i="1"/>
  <c r="H69" i="1"/>
  <c r="G69" i="1"/>
  <c r="F69" i="1"/>
  <c r="E69" i="1"/>
  <c r="D69" i="1"/>
  <c r="D73" i="1" s="1"/>
  <c r="D85" i="1" s="1"/>
  <c r="C69" i="1"/>
  <c r="B68" i="1"/>
  <c r="B67" i="1"/>
  <c r="H66" i="1"/>
  <c r="G66" i="1"/>
  <c r="F66" i="1"/>
  <c r="F73" i="1" s="1"/>
  <c r="F85" i="1" s="1"/>
  <c r="E66" i="1"/>
  <c r="D66" i="1"/>
  <c r="C66" i="1"/>
  <c r="B65" i="1"/>
  <c r="B64" i="1"/>
  <c r="B63" i="1"/>
  <c r="B62" i="1"/>
  <c r="H61" i="1"/>
  <c r="G61" i="1"/>
  <c r="F61" i="1"/>
  <c r="E61" i="1"/>
  <c r="E73" i="1" s="1"/>
  <c r="E85" i="1" s="1"/>
  <c r="D61" i="1"/>
  <c r="C61" i="1"/>
  <c r="B60" i="1"/>
  <c r="B59" i="1"/>
  <c r="B58" i="1"/>
  <c r="B57" i="1"/>
  <c r="B56" i="1"/>
  <c r="B55" i="1"/>
  <c r="B54" i="1"/>
  <c r="B53" i="1"/>
  <c r="B52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H25" i="1"/>
  <c r="H73" i="1" s="1"/>
  <c r="H85" i="1" s="1"/>
  <c r="G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H15" i="1"/>
  <c r="G15" i="1"/>
  <c r="F15" i="1"/>
  <c r="E15" i="1"/>
  <c r="D15" i="1"/>
  <c r="C15" i="1"/>
  <c r="B14" i="1"/>
  <c r="B13" i="1"/>
  <c r="B12" i="1"/>
  <c r="B11" i="1"/>
  <c r="B10" i="1"/>
  <c r="H9" i="1"/>
  <c r="G9" i="1"/>
  <c r="G73" i="1" s="1"/>
  <c r="G85" i="1" s="1"/>
  <c r="F9" i="1"/>
  <c r="E9" i="1"/>
  <c r="D9" i="1"/>
  <c r="C9" i="1"/>
  <c r="N73" i="1" l="1"/>
  <c r="N85" i="1" s="1"/>
  <c r="M73" i="1"/>
  <c r="M85" i="1" s="1"/>
  <c r="L73" i="1"/>
  <c r="L85" i="1" s="1"/>
  <c r="J73" i="1"/>
  <c r="J85" i="1" s="1"/>
  <c r="B81" i="1"/>
  <c r="B78" i="1"/>
  <c r="B25" i="1"/>
  <c r="K85" i="1"/>
  <c r="I73" i="1"/>
  <c r="B69" i="1"/>
  <c r="B15" i="1"/>
  <c r="B9" i="1"/>
  <c r="B66" i="1"/>
  <c r="B35" i="1"/>
  <c r="I85" i="1"/>
  <c r="B51" i="1"/>
  <c r="C73" i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<sst xmlns="http://schemas.openxmlformats.org/spreadsheetml/2006/main" count="110" uniqueCount="110">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</sst>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90</xdr:row>
      <xdr:rowOff>180975</xdr:rowOff>
    </xdr:from>
    <xdr:to>
      <xdr:col>9</xdr:col>
      <xdr:colOff>339725</xdr:colOff>
      <xdr:row>103</xdr:row>
      <xdr:rowOff>47016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FA4164-4067-4192-8492-66483A7ED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90575" y="28155900"/>
          <a:ext cx="9817100" cy="2675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topLeftCell="A81" zoomScaleNormal="100" workbookViewId="0">
      <selection activeCell="A4" sqref="A4:N4"/>
    </sheetView>
  </sheetViews>
  <sheetFormatPr defaultColWidth="9.140625" defaultRowHeight="1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1" t="s">
        <v>1</v>
      </c>
    </row>
    <row r="2" spans="1:27" ht="19.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P2" s="2" t="s">
        <v>3</v>
      </c>
    </row>
    <row r="3" spans="1:27" ht="19.5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P3" s="2" t="s">
        <v>5</v>
      </c>
    </row>
    <row r="4" spans="1:27" ht="19.5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P4" s="2" t="s">
        <v>7</v>
      </c>
    </row>
    <row r="5" spans="1:27" ht="19.5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P5" s="2" t="s">
        <v>9</v>
      </c>
    </row>
    <row r="6" spans="1:27" ht="17.25" customHeight="1">
      <c r="J6" s="45"/>
      <c r="P6" s="2" t="s">
        <v>10</v>
      </c>
    </row>
    <row r="7" spans="1:27" ht="15.7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>
      <c r="A9" s="11" t="s">
        <v>26</v>
      </c>
      <c r="B9" s="12">
        <f t="shared" ref="B9:B19" si="0">SUM(C9:N9)</f>
        <v>117167810.7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>SUM(I10:I14)</f>
        <v>8459482.4900000002</v>
      </c>
      <c r="J9" s="16">
        <f>SUM(J10:J14)</f>
        <v>7722112.4199999999</v>
      </c>
      <c r="K9" s="16">
        <f t="shared" ref="K9:N9" si="1">SUM(K10:K14)</f>
        <v>14578123.23</v>
      </c>
      <c r="L9" s="16">
        <f t="shared" si="1"/>
        <v>7571647.8399999999</v>
      </c>
      <c r="M9" s="16">
        <f t="shared" si="1"/>
        <v>14665527.65</v>
      </c>
      <c r="N9" s="16">
        <f t="shared" si="1"/>
        <v>10790871.66</v>
      </c>
      <c r="R9" s="17"/>
    </row>
    <row r="10" spans="1:27">
      <c r="A10" s="18" t="s">
        <v>27</v>
      </c>
      <c r="B10" s="19">
        <f t="shared" si="0"/>
        <v>88318653.549999982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7164810.8700000001</v>
      </c>
      <c r="J10" s="24">
        <v>6804843.04</v>
      </c>
      <c r="K10" s="23">
        <v>6696669.21</v>
      </c>
      <c r="L10" s="23">
        <v>6512148.1299999999</v>
      </c>
      <c r="M10" s="23">
        <v>13427866.68</v>
      </c>
      <c r="N10" s="21">
        <v>7353750</v>
      </c>
    </row>
    <row r="11" spans="1:27">
      <c r="A11" s="18" t="s">
        <v>28</v>
      </c>
      <c r="B11" s="19">
        <f t="shared" si="0"/>
        <v>16772125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241500</v>
      </c>
      <c r="J11" s="25">
        <v>-59833.34</v>
      </c>
      <c r="K11" s="25">
        <v>6920237.5</v>
      </c>
      <c r="L11" s="25">
        <v>87278.44</v>
      </c>
      <c r="M11" s="25">
        <v>241500</v>
      </c>
      <c r="N11" s="26">
        <v>2330504.91</v>
      </c>
    </row>
    <row r="12" spans="1:27" ht="30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>
      <c r="A14" s="18" t="s">
        <v>31</v>
      </c>
      <c r="B14" s="19">
        <f t="shared" si="0"/>
        <v>12077032.15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1053171.6200000001</v>
      </c>
      <c r="J14" s="25">
        <v>977102.72</v>
      </c>
      <c r="K14" s="25">
        <v>961216.52</v>
      </c>
      <c r="L14" s="25">
        <v>972221.27</v>
      </c>
      <c r="M14" s="25">
        <v>996160.97</v>
      </c>
      <c r="N14" s="26">
        <v>1106616.75</v>
      </c>
    </row>
    <row r="15" spans="1:27">
      <c r="A15" s="11" t="s">
        <v>32</v>
      </c>
      <c r="B15" s="31">
        <f t="shared" si="0"/>
        <v>24417589.099999998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SUM(I16:I24)</f>
        <v>917935.43</v>
      </c>
      <c r="J15" s="34">
        <f t="shared" ref="J15:N15" si="2">SUM(J16:J24)</f>
        <v>1517946.26</v>
      </c>
      <c r="K15" s="34">
        <f t="shared" si="2"/>
        <v>1595409.86</v>
      </c>
      <c r="L15" s="34">
        <f t="shared" si="2"/>
        <v>3096080.38</v>
      </c>
      <c r="M15" s="34">
        <f t="shared" si="2"/>
        <v>2561535.02</v>
      </c>
      <c r="N15" s="34">
        <f t="shared" si="2"/>
        <v>3911153.95</v>
      </c>
    </row>
    <row r="16" spans="1:27">
      <c r="A16" s="18" t="s">
        <v>33</v>
      </c>
      <c r="B16" s="19">
        <f t="shared" si="0"/>
        <v>3619817.31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354346.25</v>
      </c>
      <c r="J16" s="25">
        <v>477265.47</v>
      </c>
      <c r="K16" s="25">
        <v>181262.46</v>
      </c>
      <c r="L16" s="25">
        <v>400834.83</v>
      </c>
      <c r="M16" s="25">
        <v>360752.87</v>
      </c>
      <c r="N16" s="26">
        <v>316952.31</v>
      </c>
    </row>
    <row r="17" spans="1:14" ht="30">
      <c r="A17" s="18" t="s">
        <v>34</v>
      </c>
      <c r="B17" s="19">
        <f t="shared" si="0"/>
        <v>690246.40999999992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173311.31</v>
      </c>
      <c r="J17" s="25">
        <v>3333.33</v>
      </c>
      <c r="K17" s="25">
        <v>169201.21</v>
      </c>
      <c r="L17" s="25">
        <v>143281.32999999999</v>
      </c>
      <c r="M17" s="25">
        <v>182157.9</v>
      </c>
      <c r="N17" s="26">
        <v>15388.33</v>
      </c>
    </row>
    <row r="18" spans="1:14">
      <c r="A18" s="18" t="s">
        <v>35</v>
      </c>
      <c r="B18" s="19">
        <f t="shared" si="0"/>
        <v>1058750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182450</v>
      </c>
      <c r="K18" s="25">
        <v>0</v>
      </c>
      <c r="L18" s="25">
        <v>139950</v>
      </c>
      <c r="M18" s="25">
        <v>0</v>
      </c>
      <c r="N18" s="26">
        <v>430100</v>
      </c>
    </row>
    <row r="19" spans="1:14" ht="18" customHeight="1">
      <c r="A19" s="18" t="s">
        <v>36</v>
      </c>
      <c r="B19" s="19">
        <f t="shared" si="0"/>
        <v>87949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24784</v>
      </c>
      <c r="J19" s="25">
        <v>360</v>
      </c>
      <c r="K19" s="25">
        <v>2380</v>
      </c>
      <c r="L19" s="25">
        <v>55520</v>
      </c>
      <c r="M19" s="25">
        <v>2740</v>
      </c>
      <c r="N19" s="26">
        <v>240</v>
      </c>
    </row>
    <row r="20" spans="1:14">
      <c r="A20" s="18" t="s">
        <v>37</v>
      </c>
      <c r="B20" s="19">
        <f t="shared" ref="B20:B65" si="3">SUM(C20:N20)</f>
        <v>8438237.6999999993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205063.6</v>
      </c>
      <c r="J20" s="25">
        <v>428719.7</v>
      </c>
      <c r="K20" s="25">
        <v>420966.6</v>
      </c>
      <c r="L20" s="25">
        <v>430908.1</v>
      </c>
      <c r="M20" s="25">
        <v>428145.1</v>
      </c>
      <c r="N20" s="26">
        <v>454141.3</v>
      </c>
    </row>
    <row r="21" spans="1:14">
      <c r="A21" s="18" t="s">
        <v>38</v>
      </c>
      <c r="B21" s="19">
        <f t="shared" si="3"/>
        <v>1393518.83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170615.84</v>
      </c>
      <c r="K21" s="25">
        <v>29382.34</v>
      </c>
      <c r="L21" s="25">
        <v>0</v>
      </c>
      <c r="M21" s="25">
        <v>0</v>
      </c>
      <c r="N21" s="26">
        <v>191558.83</v>
      </c>
    </row>
    <row r="22" spans="1:14" ht="45">
      <c r="A22" s="18" t="s">
        <v>39</v>
      </c>
      <c r="B22" s="19">
        <f t="shared" si="3"/>
        <v>2796322.45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12854.39</v>
      </c>
      <c r="J22" s="25">
        <v>142843.99</v>
      </c>
      <c r="K22" s="25">
        <v>204514.7</v>
      </c>
      <c r="L22" s="25">
        <v>456566.92</v>
      </c>
      <c r="M22" s="25">
        <v>1467672.19</v>
      </c>
      <c r="N22" s="26">
        <v>2319.12</v>
      </c>
    </row>
    <row r="23" spans="1:14" ht="30">
      <c r="A23" s="18" t="s">
        <v>40</v>
      </c>
      <c r="B23" s="19">
        <f t="shared" si="3"/>
        <v>4304250.3600000003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84363.28</v>
      </c>
      <c r="J23" s="25">
        <v>88875.93</v>
      </c>
      <c r="K23" s="25">
        <v>560326.55000000005</v>
      </c>
      <c r="L23" s="25">
        <v>1402113.2</v>
      </c>
      <c r="M23" s="25">
        <v>85248.639999999999</v>
      </c>
      <c r="N23" s="26">
        <v>1543295.07</v>
      </c>
    </row>
    <row r="24" spans="1:14" ht="30">
      <c r="A24" s="18" t="s">
        <v>41</v>
      </c>
      <c r="B24" s="19">
        <f t="shared" si="3"/>
        <v>2028497.0399999998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63212.6</v>
      </c>
      <c r="J24" s="25">
        <v>23482</v>
      </c>
      <c r="K24" s="25">
        <v>27376</v>
      </c>
      <c r="L24" s="25">
        <v>66906</v>
      </c>
      <c r="M24" s="25">
        <v>34818.32</v>
      </c>
      <c r="N24" s="26">
        <v>957158.99</v>
      </c>
    </row>
    <row r="25" spans="1:14">
      <c r="A25" s="11" t="s">
        <v>42</v>
      </c>
      <c r="B25" s="31">
        <f>SUM(C25:N25)</f>
        <v>6947709.6699999999</v>
      </c>
      <c r="C25" s="32">
        <f>SUM(C26:C34)</f>
        <v>0</v>
      </c>
      <c r="D25" s="32">
        <f>SUM(D26:D34)</f>
        <v>128356.53</v>
      </c>
      <c r="E25" s="36">
        <f t="shared" ref="E25:H25" si="4">SUM(E26:E34)</f>
        <v>1613039.22</v>
      </c>
      <c r="F25" s="32">
        <f t="shared" si="4"/>
        <v>269352.88</v>
      </c>
      <c r="G25" s="32">
        <f t="shared" si="4"/>
        <v>413540.71</v>
      </c>
      <c r="H25" s="32">
        <f t="shared" si="4"/>
        <v>1424536.19</v>
      </c>
      <c r="I25" s="32">
        <f>SUM(I26:I34)</f>
        <v>210024.08000000002</v>
      </c>
      <c r="J25" s="32">
        <f t="shared" ref="J25:N25" si="5">SUM(J26:J34)</f>
        <v>246586.55000000002</v>
      </c>
      <c r="K25" s="32">
        <f t="shared" si="5"/>
        <v>542274.30999999994</v>
      </c>
      <c r="L25" s="32">
        <f t="shared" si="5"/>
        <v>1239414.9200000002</v>
      </c>
      <c r="M25" s="32">
        <f t="shared" si="5"/>
        <v>188424.77000000002</v>
      </c>
      <c r="N25" s="32">
        <f t="shared" si="5"/>
        <v>672159.51</v>
      </c>
    </row>
    <row r="26" spans="1:14" ht="30">
      <c r="A26" s="18" t="s">
        <v>43</v>
      </c>
      <c r="B26" s="19">
        <f t="shared" si="3"/>
        <v>430009.83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77011.41</v>
      </c>
      <c r="J26" s="25">
        <v>8628.4500000000007</v>
      </c>
      <c r="K26" s="25">
        <v>43992.17</v>
      </c>
      <c r="L26" s="25">
        <v>4636.12</v>
      </c>
      <c r="M26" s="25">
        <v>49339.71</v>
      </c>
      <c r="N26" s="26">
        <v>143113.68</v>
      </c>
    </row>
    <row r="27" spans="1:14">
      <c r="A27" s="18" t="s">
        <v>44</v>
      </c>
      <c r="B27" s="19">
        <f t="shared" si="3"/>
        <v>118001.13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20640.560000000001</v>
      </c>
      <c r="K27" s="25">
        <v>0</v>
      </c>
      <c r="L27" s="25">
        <v>1652</v>
      </c>
      <c r="M27" s="25">
        <v>0</v>
      </c>
      <c r="N27" s="26">
        <v>0</v>
      </c>
    </row>
    <row r="28" spans="1:14" ht="30">
      <c r="A28" s="18" t="s">
        <v>45</v>
      </c>
      <c r="B28" s="19">
        <f t="shared" si="3"/>
        <v>208841.21000000002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19719.45</v>
      </c>
      <c r="J28" s="25">
        <v>65530.12</v>
      </c>
      <c r="K28" s="25">
        <v>69030</v>
      </c>
      <c r="L28" s="25">
        <v>0</v>
      </c>
      <c r="M28" s="25">
        <v>0</v>
      </c>
      <c r="N28" s="26">
        <v>54041.64</v>
      </c>
    </row>
    <row r="29" spans="1:14">
      <c r="A29" s="18" t="s">
        <v>46</v>
      </c>
      <c r="B29" s="19">
        <f t="shared" si="3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>
      <c r="A30" s="18" t="s">
        <v>47</v>
      </c>
      <c r="B30" s="19">
        <f t="shared" si="3"/>
        <v>213696.73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17482</v>
      </c>
      <c r="K30" s="25">
        <v>0</v>
      </c>
      <c r="L30" s="25">
        <v>3290</v>
      </c>
      <c r="M30" s="25">
        <v>787.51</v>
      </c>
      <c r="N30" s="26">
        <v>2544.98</v>
      </c>
    </row>
    <row r="31" spans="1:14" ht="30">
      <c r="A31" s="18" t="s">
        <v>48</v>
      </c>
      <c r="B31" s="19">
        <f t="shared" si="3"/>
        <v>267358.08000000002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4033.92</v>
      </c>
      <c r="J31" s="25">
        <v>0</v>
      </c>
      <c r="K31" s="25">
        <v>16927.09</v>
      </c>
      <c r="L31" s="25">
        <v>0</v>
      </c>
      <c r="M31" s="25">
        <v>0</v>
      </c>
      <c r="N31" s="26">
        <v>145956.44</v>
      </c>
    </row>
    <row r="32" spans="1:14" ht="30">
      <c r="A32" s="18" t="s">
        <v>49</v>
      </c>
      <c r="B32" s="19">
        <f t="shared" si="3"/>
        <v>3759731.8800000004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466.1</v>
      </c>
      <c r="J32" s="25">
        <v>0</v>
      </c>
      <c r="K32" s="25">
        <v>0</v>
      </c>
      <c r="L32" s="25">
        <v>1200000</v>
      </c>
      <c r="M32" s="25">
        <v>34975.5</v>
      </c>
      <c r="N32" s="26">
        <v>6718</v>
      </c>
    </row>
    <row r="33" spans="1:14" ht="45">
      <c r="A33" s="18" t="s">
        <v>50</v>
      </c>
      <c r="B33" s="19">
        <f t="shared" si="3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>
      <c r="A34" s="18" t="s">
        <v>51</v>
      </c>
      <c r="B34" s="19">
        <f t="shared" si="3"/>
        <v>1950070.81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108793.2</v>
      </c>
      <c r="J34" s="25">
        <v>134305.42000000001</v>
      </c>
      <c r="K34" s="25">
        <v>412325.05</v>
      </c>
      <c r="L34" s="25">
        <v>29836.799999999999</v>
      </c>
      <c r="M34" s="25">
        <v>103322.05</v>
      </c>
      <c r="N34" s="26">
        <v>319784.77</v>
      </c>
    </row>
    <row r="35" spans="1:14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H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>SUM(I36:I42)</f>
        <v>0</v>
      </c>
      <c r="J35" s="32">
        <f t="shared" ref="J35:N35" si="7">SUM(J36:J42)</f>
        <v>0</v>
      </c>
      <c r="K35" s="32">
        <f t="shared" si="7"/>
        <v>0</v>
      </c>
      <c r="L35" s="32">
        <f t="shared" si="7"/>
        <v>0</v>
      </c>
      <c r="M35" s="32">
        <f t="shared" si="7"/>
        <v>0</v>
      </c>
      <c r="N35" s="32">
        <f t="shared" si="7"/>
        <v>0</v>
      </c>
    </row>
    <row r="36" spans="1:14" ht="30">
      <c r="A36" s="18" t="s">
        <v>53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>
      <c r="A37" s="18" t="s">
        <v>54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>
      <c r="A38" s="18" t="s">
        <v>55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>
      <c r="A39" s="18" t="s">
        <v>56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>
      <c r="A40" s="18" t="s">
        <v>57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>
      <c r="A41" s="18" t="s">
        <v>58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>
      <c r="A42" s="18" t="s">
        <v>59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H43" si="8">SUM(D44:D50)</f>
        <v>0</v>
      </c>
      <c r="E43" s="32">
        <f t="shared" si="8"/>
        <v>0</v>
      </c>
      <c r="F43" s="32">
        <f t="shared" si="8"/>
        <v>0</v>
      </c>
      <c r="G43" s="32">
        <f t="shared" si="8"/>
        <v>0</v>
      </c>
      <c r="H43" s="32">
        <f t="shared" si="8"/>
        <v>0</v>
      </c>
      <c r="I43" s="32">
        <f>SUM(I44:I50)</f>
        <v>0</v>
      </c>
      <c r="J43" s="32">
        <f t="shared" ref="J43:N43" si="9">SUM(J44:J50)</f>
        <v>0</v>
      </c>
      <c r="K43" s="32">
        <f t="shared" si="9"/>
        <v>0</v>
      </c>
      <c r="L43" s="32">
        <f t="shared" si="9"/>
        <v>0</v>
      </c>
      <c r="M43" s="32">
        <f t="shared" si="9"/>
        <v>0</v>
      </c>
      <c r="N43" s="32">
        <f t="shared" si="9"/>
        <v>0</v>
      </c>
    </row>
    <row r="44" spans="1:14" ht="30">
      <c r="A44" s="18" t="s">
        <v>61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>
      <c r="A45" s="18" t="s">
        <v>62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>
      <c r="A46" s="18" t="s">
        <v>63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>
      <c r="A47" s="18" t="s">
        <v>64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>
      <c r="A48" s="18" t="s">
        <v>65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>
      <c r="A49" s="18" t="s">
        <v>66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>
      <c r="A50" s="18" t="s">
        <v>67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>
      <c r="A51" s="11" t="s">
        <v>68</v>
      </c>
      <c r="B51" s="31">
        <f>SUM(C51:N51)</f>
        <v>3049965.18</v>
      </c>
      <c r="C51" s="32">
        <f>SUM(C52:C60)</f>
        <v>0</v>
      </c>
      <c r="D51" s="32">
        <f t="shared" ref="D51:H51" si="10">SUM(D52:D60)</f>
        <v>59400.26</v>
      </c>
      <c r="E51" s="32">
        <f t="shared" si="10"/>
        <v>318529.2</v>
      </c>
      <c r="F51" s="32">
        <f t="shared" si="10"/>
        <v>59211.619999999995</v>
      </c>
      <c r="G51" s="32">
        <f t="shared" si="10"/>
        <v>0</v>
      </c>
      <c r="H51" s="32">
        <f t="shared" si="10"/>
        <v>144233.76</v>
      </c>
      <c r="I51" s="32">
        <f>SUM(I52:I60)</f>
        <v>144372</v>
      </c>
      <c r="J51" s="32">
        <f t="shared" ref="J51:N51" si="11">SUM(J52:J60)</f>
        <v>0</v>
      </c>
      <c r="K51" s="32">
        <f t="shared" si="11"/>
        <v>200970.3</v>
      </c>
      <c r="L51" s="32">
        <f t="shared" si="11"/>
        <v>0</v>
      </c>
      <c r="M51" s="32">
        <f t="shared" si="11"/>
        <v>0</v>
      </c>
      <c r="N51" s="32">
        <f t="shared" si="11"/>
        <v>2123248.04</v>
      </c>
    </row>
    <row r="52" spans="1:14">
      <c r="A52" s="18" t="s">
        <v>69</v>
      </c>
      <c r="B52" s="19">
        <f t="shared" si="3"/>
        <v>2560350.79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139594</v>
      </c>
      <c r="J52" s="25">
        <v>0</v>
      </c>
      <c r="K52" s="25">
        <v>0</v>
      </c>
      <c r="L52" s="25">
        <v>0</v>
      </c>
      <c r="M52" s="25">
        <v>0</v>
      </c>
      <c r="N52" s="26">
        <v>2018580.28</v>
      </c>
    </row>
    <row r="53" spans="1:14" ht="30">
      <c r="A53" s="18" t="s">
        <v>70</v>
      </c>
      <c r="B53" s="19">
        <f t="shared" si="3"/>
        <v>200970.3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200970.3</v>
      </c>
      <c r="L53" s="25">
        <v>0</v>
      </c>
      <c r="M53" s="25">
        <v>0</v>
      </c>
      <c r="N53" s="26">
        <v>0</v>
      </c>
    </row>
    <row r="54" spans="1:14" ht="30">
      <c r="A54" s="18" t="s">
        <v>71</v>
      </c>
      <c r="B54" s="19">
        <f t="shared" si="3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>
      <c r="A55" s="18" t="s">
        <v>72</v>
      </c>
      <c r="B55" s="19">
        <f t="shared" si="3"/>
        <v>10067.76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10067.76</v>
      </c>
    </row>
    <row r="56" spans="1:14" ht="30">
      <c r="A56" s="18" t="s">
        <v>73</v>
      </c>
      <c r="B56" s="19">
        <f t="shared" si="3"/>
        <v>153508.13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4778</v>
      </c>
      <c r="J56" s="25">
        <v>0</v>
      </c>
      <c r="K56" s="25">
        <v>0</v>
      </c>
      <c r="L56" s="25">
        <v>0</v>
      </c>
      <c r="M56" s="25">
        <v>0</v>
      </c>
      <c r="N56" s="26">
        <v>94600</v>
      </c>
    </row>
    <row r="57" spans="1:14" ht="30">
      <c r="A57" s="18" t="s">
        <v>74</v>
      </c>
      <c r="B57" s="19">
        <f t="shared" si="3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>
      <c r="A58" s="18" t="s">
        <v>75</v>
      </c>
      <c r="B58" s="19">
        <f t="shared" si="3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>
      <c r="A59" s="18" t="s">
        <v>76</v>
      </c>
      <c r="B59" s="19">
        <f t="shared" si="3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>
      <c r="A60" s="18" t="s">
        <v>77</v>
      </c>
      <c r="B60" s="19">
        <f t="shared" si="3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H61" si="12">SUM(D62:D65)</f>
        <v>0</v>
      </c>
      <c r="E61" s="32">
        <f t="shared" si="12"/>
        <v>0</v>
      </c>
      <c r="F61" s="32">
        <f t="shared" si="12"/>
        <v>0</v>
      </c>
      <c r="G61" s="32">
        <f t="shared" si="12"/>
        <v>0</v>
      </c>
      <c r="H61" s="32">
        <f t="shared" si="12"/>
        <v>0</v>
      </c>
      <c r="I61" s="32">
        <f>SUM(I62:I65)</f>
        <v>0</v>
      </c>
      <c r="J61" s="32">
        <f t="shared" ref="J61:N61" si="13">SUM(J62:J65)</f>
        <v>0</v>
      </c>
      <c r="K61" s="32">
        <f t="shared" si="13"/>
        <v>0</v>
      </c>
      <c r="L61" s="32">
        <f t="shared" si="13"/>
        <v>0</v>
      </c>
      <c r="M61" s="32">
        <f t="shared" si="13"/>
        <v>0</v>
      </c>
      <c r="N61" s="32">
        <f t="shared" si="13"/>
        <v>0</v>
      </c>
    </row>
    <row r="62" spans="1:14">
      <c r="A62" s="18" t="s">
        <v>79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>
      <c r="A63" s="18" t="s">
        <v>80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>
      <c r="A64" s="18" t="s">
        <v>81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>
      <c r="A65" s="18" t="s">
        <v>82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>
      <c r="A67" s="18" t="s">
        <v>84</v>
      </c>
      <c r="B67" s="31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>
      <c r="A68" s="18" t="s">
        <v>85</v>
      </c>
      <c r="B68" s="31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>
      <c r="A69" s="11" t="s">
        <v>86</v>
      </c>
      <c r="B69" s="31">
        <f t="shared" si="16"/>
        <v>0</v>
      </c>
      <c r="C69" s="32">
        <f>SUM(C70:C72)</f>
        <v>0</v>
      </c>
      <c r="D69" s="32">
        <f t="shared" ref="D69:H69" si="17">SUM(D70:D72)</f>
        <v>0</v>
      </c>
      <c r="E69" s="32">
        <f t="shared" si="17"/>
        <v>0</v>
      </c>
      <c r="F69" s="32">
        <f t="shared" si="17"/>
        <v>0</v>
      </c>
      <c r="G69" s="32">
        <f t="shared" si="17"/>
        <v>0</v>
      </c>
      <c r="H69" s="32">
        <f t="shared" si="17"/>
        <v>0</v>
      </c>
      <c r="I69" s="32">
        <f>SUM(I70:I72)</f>
        <v>0</v>
      </c>
      <c r="J69" s="32">
        <f t="shared" ref="J69:N69" si="18">SUM(J70:J72)</f>
        <v>0</v>
      </c>
      <c r="K69" s="32">
        <f t="shared" si="18"/>
        <v>0</v>
      </c>
      <c r="L69" s="32">
        <f t="shared" si="18"/>
        <v>0</v>
      </c>
      <c r="M69" s="32">
        <f t="shared" si="18"/>
        <v>0</v>
      </c>
      <c r="N69" s="32">
        <f t="shared" si="18"/>
        <v>0</v>
      </c>
    </row>
    <row r="70" spans="1:17" ht="30">
      <c r="A70" s="18" t="s">
        <v>87</v>
      </c>
      <c r="B70" s="31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>
      <c r="A71" s="39" t="s">
        <v>88</v>
      </c>
      <c r="B71" s="40">
        <f t="shared" si="16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>
      <c r="A72" s="18" t="s">
        <v>89</v>
      </c>
      <c r="B72" s="31">
        <f t="shared" si="16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60">
        <v>0</v>
      </c>
    </row>
    <row r="73" spans="1:17">
      <c r="A73" s="47" t="s">
        <v>90</v>
      </c>
      <c r="B73" s="48">
        <f t="shared" si="16"/>
        <v>151583074.65000001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+I51+I25+I15++I9</f>
        <v>9731814</v>
      </c>
      <c r="J73" s="48">
        <f t="shared" ref="J73:N73" si="19">+J51+J25+J15++J9</f>
        <v>9486645.2300000004</v>
      </c>
      <c r="K73" s="48">
        <f>+K51+K25+K15++K9</f>
        <v>16916777.699999999</v>
      </c>
      <c r="L73" s="48">
        <f t="shared" si="19"/>
        <v>11907143.140000001</v>
      </c>
      <c r="M73" s="48">
        <f t="shared" si="19"/>
        <v>17415487.440000001</v>
      </c>
      <c r="N73" s="48">
        <f t="shared" si="19"/>
        <v>17497433.16</v>
      </c>
      <c r="O73" s="73"/>
      <c r="P73" s="73"/>
      <c r="Q73" s="73"/>
    </row>
    <row r="74" spans="1:17">
      <c r="A74" s="49" t="s">
        <v>91</v>
      </c>
      <c r="B74" s="50">
        <f t="shared" si="16"/>
        <v>0</v>
      </c>
      <c r="C74" s="50">
        <v>0</v>
      </c>
      <c r="D74" s="51">
        <v>0</v>
      </c>
      <c r="E74" s="50">
        <v>0</v>
      </c>
      <c r="F74" s="50"/>
      <c r="G74" s="50">
        <v>0</v>
      </c>
      <c r="H74" s="52">
        <f>H75+H76+H77+H78+H79+H80+H81+H82</f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</row>
    <row r="75" spans="1:17" s="37" customFormat="1" ht="30">
      <c r="A75" s="11" t="s">
        <v>92</v>
      </c>
      <c r="B75" s="31">
        <f t="shared" si="16"/>
        <v>0</v>
      </c>
      <c r="C75" s="54">
        <v>0</v>
      </c>
      <c r="D75" s="55">
        <v>0</v>
      </c>
      <c r="E75" s="56">
        <v>0</v>
      </c>
      <c r="F75" s="56">
        <v>0</v>
      </c>
      <c r="G75" s="56">
        <v>0</v>
      </c>
      <c r="H75" s="56">
        <v>0</v>
      </c>
      <c r="I75" s="35">
        <f>SUM(I76:I77)</f>
        <v>0</v>
      </c>
      <c r="J75" s="35">
        <f t="shared" ref="J75:N75" si="20">SUM(J76:J77)</f>
        <v>0</v>
      </c>
      <c r="K75" s="35">
        <f t="shared" si="20"/>
        <v>0</v>
      </c>
      <c r="L75" s="35">
        <f t="shared" si="20"/>
        <v>0</v>
      </c>
      <c r="M75" s="35">
        <f t="shared" si="20"/>
        <v>0</v>
      </c>
      <c r="N75" s="35">
        <f t="shared" si="20"/>
        <v>0</v>
      </c>
    </row>
    <row r="76" spans="1:17" ht="30">
      <c r="A76" s="18" t="s">
        <v>93</v>
      </c>
      <c r="B76" s="31">
        <f t="shared" si="16"/>
        <v>0</v>
      </c>
      <c r="C76" s="57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25">
        <v>0</v>
      </c>
      <c r="J76" s="60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>
      <c r="A77" s="18" t="s">
        <v>94</v>
      </c>
      <c r="B77" s="31">
        <f t="shared" si="16"/>
        <v>0</v>
      </c>
      <c r="C77" s="57">
        <v>0</v>
      </c>
      <c r="D77" s="58">
        <v>0</v>
      </c>
      <c r="E77" s="59">
        <v>0</v>
      </c>
      <c r="F77" s="59">
        <v>0</v>
      </c>
      <c r="G77" s="59">
        <v>0</v>
      </c>
      <c r="H77" s="59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>
      <c r="A78" s="11" t="s">
        <v>95</v>
      </c>
      <c r="B78" s="31">
        <f t="shared" si="16"/>
        <v>0</v>
      </c>
      <c r="C78" s="54">
        <v>0</v>
      </c>
      <c r="D78" s="55">
        <v>0</v>
      </c>
      <c r="E78" s="56">
        <v>0</v>
      </c>
      <c r="F78" s="56">
        <v>0</v>
      </c>
      <c r="G78" s="56">
        <v>0</v>
      </c>
      <c r="H78" s="56">
        <v>0</v>
      </c>
      <c r="I78" s="35">
        <f>SUM(I79:I80)</f>
        <v>0</v>
      </c>
      <c r="J78" s="35">
        <f t="shared" ref="J78:N78" si="21">SUM(J79:J80)</f>
        <v>0</v>
      </c>
      <c r="K78" s="35">
        <f t="shared" si="21"/>
        <v>0</v>
      </c>
      <c r="L78" s="35">
        <f t="shared" si="21"/>
        <v>0</v>
      </c>
      <c r="M78" s="35">
        <f t="shared" si="21"/>
        <v>0</v>
      </c>
      <c r="N78" s="35">
        <f t="shared" si="21"/>
        <v>0</v>
      </c>
    </row>
    <row r="79" spans="1:17" ht="30">
      <c r="A79" s="18" t="s">
        <v>96</v>
      </c>
      <c r="B79" s="31">
        <f t="shared" si="16"/>
        <v>0</v>
      </c>
      <c r="C79" s="57">
        <v>0</v>
      </c>
      <c r="D79" s="58">
        <v>0</v>
      </c>
      <c r="E79" s="59">
        <v>0</v>
      </c>
      <c r="F79" s="59">
        <v>0</v>
      </c>
      <c r="G79" s="59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>
      <c r="A80" s="18" t="s">
        <v>97</v>
      </c>
      <c r="B80" s="31">
        <f t="shared" si="16"/>
        <v>0</v>
      </c>
      <c r="C80" s="57">
        <v>0</v>
      </c>
      <c r="D80" s="58">
        <v>0</v>
      </c>
      <c r="E80" s="59">
        <v>0</v>
      </c>
      <c r="F80" s="59">
        <v>0</v>
      </c>
      <c r="G80" s="59">
        <v>0</v>
      </c>
      <c r="H80" s="59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>
      <c r="A81" s="11" t="s">
        <v>98</v>
      </c>
      <c r="B81" s="31">
        <f t="shared" si="16"/>
        <v>0</v>
      </c>
      <c r="C81" s="54">
        <v>0</v>
      </c>
      <c r="D81" s="55">
        <v>0</v>
      </c>
      <c r="E81" s="56">
        <v>0</v>
      </c>
      <c r="F81" s="56">
        <v>0</v>
      </c>
      <c r="G81" s="56">
        <v>0</v>
      </c>
      <c r="H81" s="56">
        <v>0</v>
      </c>
      <c r="I81" s="35">
        <f>SUM(I82)</f>
        <v>0</v>
      </c>
      <c r="J81" s="35">
        <f t="shared" ref="J81:N81" si="22">SUM(J82)</f>
        <v>0</v>
      </c>
      <c r="K81" s="35">
        <f t="shared" si="22"/>
        <v>0</v>
      </c>
      <c r="L81" s="35">
        <f t="shared" si="22"/>
        <v>0</v>
      </c>
      <c r="M81" s="35">
        <f t="shared" si="22"/>
        <v>0</v>
      </c>
      <c r="N81" s="35">
        <f t="shared" si="22"/>
        <v>0</v>
      </c>
    </row>
    <row r="82" spans="1:14" ht="30">
      <c r="A82" s="18" t="s">
        <v>99</v>
      </c>
      <c r="B82" s="57">
        <v>0</v>
      </c>
      <c r="C82" s="57">
        <v>0</v>
      </c>
      <c r="D82" s="58">
        <v>0</v>
      </c>
      <c r="E82" s="59">
        <v>0</v>
      </c>
      <c r="F82" s="59">
        <v>0</v>
      </c>
      <c r="G82" s="59">
        <v>0</v>
      </c>
      <c r="H82" s="59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>
      <c r="A83" s="61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</row>
    <row r="84" spans="1:14">
      <c r="B84" s="62"/>
      <c r="C84" s="63"/>
      <c r="D84" s="58"/>
      <c r="E84" s="59"/>
      <c r="F84" s="59"/>
      <c r="G84" s="59"/>
      <c r="H84" s="59"/>
      <c r="I84" s="25"/>
      <c r="J84" s="25"/>
      <c r="K84" s="64">
        <v>0</v>
      </c>
      <c r="L84" s="64">
        <v>0</v>
      </c>
      <c r="M84" s="64">
        <v>0</v>
      </c>
      <c r="N84" s="26">
        <v>0</v>
      </c>
    </row>
    <row r="85" spans="1:14" ht="31.5">
      <c r="A85" s="65" t="s">
        <v>101</v>
      </c>
      <c r="B85" s="66">
        <f>SUM(C85:N85)</f>
        <v>151583074.65000001</v>
      </c>
      <c r="C85" s="67">
        <f>+C73+C83</f>
        <v>8482556.0899999999</v>
      </c>
      <c r="D85" s="68">
        <f t="shared" ref="D85:N85" si="23">+D73+D83</f>
        <v>9958491.9499999993</v>
      </c>
      <c r="E85" s="69">
        <f>+E73+E83</f>
        <v>16376112.800000001</v>
      </c>
      <c r="F85" s="69">
        <f t="shared" si="23"/>
        <v>9332467.75</v>
      </c>
      <c r="G85" s="69">
        <f t="shared" si="23"/>
        <v>10363612.73</v>
      </c>
      <c r="H85" s="69">
        <f t="shared" si="23"/>
        <v>14114532.66</v>
      </c>
      <c r="I85" s="69">
        <f>+I73+I83</f>
        <v>9731814</v>
      </c>
      <c r="J85" s="69">
        <f t="shared" si="23"/>
        <v>9486645.2300000004</v>
      </c>
      <c r="K85" s="69">
        <f t="shared" si="23"/>
        <v>16916777.699999999</v>
      </c>
      <c r="L85" s="69">
        <f t="shared" si="23"/>
        <v>11907143.140000001</v>
      </c>
      <c r="M85" s="69">
        <f t="shared" si="23"/>
        <v>17415487.440000001</v>
      </c>
      <c r="N85" s="69">
        <f t="shared" si="23"/>
        <v>17497433.16</v>
      </c>
    </row>
    <row r="86" spans="1:14">
      <c r="A86" t="s">
        <v>102</v>
      </c>
      <c r="I86" s="45"/>
      <c r="J86" s="45"/>
      <c r="K86" s="45"/>
      <c r="L86" s="45"/>
      <c r="M86" s="45"/>
      <c r="N86" s="45"/>
    </row>
    <row r="87" spans="1:14">
      <c r="E87" t="s">
        <v>103</v>
      </c>
    </row>
    <row r="88" spans="1:14">
      <c r="M88" s="45"/>
    </row>
    <row r="94" spans="1:14" s="71" customFormat="1" ht="18.75">
      <c r="A94" s="70"/>
      <c r="G94" s="70"/>
      <c r="H94" s="70"/>
    </row>
    <row r="95" spans="1:14" s="71" customFormat="1" ht="18.75">
      <c r="A95" s="76" t="s">
        <v>104</v>
      </c>
      <c r="B95" s="76"/>
      <c r="G95" s="72" t="s">
        <v>105</v>
      </c>
    </row>
    <row r="96" spans="1:14" s="71" customFormat="1" ht="18.75">
      <c r="A96" s="74" t="s">
        <v>106</v>
      </c>
      <c r="B96" s="74"/>
      <c r="G96" s="74" t="s">
        <v>107</v>
      </c>
      <c r="H96" s="75"/>
      <c r="I96" s="75"/>
    </row>
    <row r="97" spans="3:5" s="71" customFormat="1" ht="18.75"/>
    <row r="98" spans="3:5" s="71" customFormat="1" ht="18.75"/>
    <row r="99" spans="3:5" s="71" customFormat="1" ht="18.75">
      <c r="C99" s="76" t="s">
        <v>108</v>
      </c>
      <c r="D99" s="76"/>
      <c r="E99" s="76"/>
    </row>
    <row r="100" spans="3:5" s="71" customFormat="1" ht="18.75">
      <c r="C100" s="74" t="s">
        <v>109</v>
      </c>
      <c r="D100" s="74"/>
      <c r="E100" s="74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2025-03-07T15:48:37Z</dcterms:modified>
  <cp:category/>
  <cp:contentStatus/>
</cp:coreProperties>
</file>