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Esperando firma para enviar a transparencia\"/>
    </mc:Choice>
  </mc:AlternateContent>
  <xr:revisionPtr revIDLastSave="0" documentId="8_{AFB64B28-6C49-46A8-99C4-B3214C84B835}" xr6:coauthVersionLast="47" xr6:coauthVersionMax="47" xr10:uidLastSave="{00000000-0000-0000-0000-000000000000}"/>
  <bookViews>
    <workbookView xWindow="-120" yWindow="-120" windowWidth="21840" windowHeight="13140" xr2:uid="{20A5AA99-F923-4EDC-BBF4-DF73E5D58C18}"/>
  </bookViews>
  <sheets>
    <sheet name=" Ejecución  (2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1" i="1" l="1"/>
  <c r="K81" i="1"/>
  <c r="L81" i="1"/>
  <c r="M81" i="1"/>
  <c r="N81" i="1"/>
  <c r="J78" i="1"/>
  <c r="K78" i="1"/>
  <c r="L78" i="1"/>
  <c r="M78" i="1"/>
  <c r="N78" i="1"/>
  <c r="J75" i="1"/>
  <c r="K75" i="1"/>
  <c r="B75" i="1" s="1"/>
  <c r="L75" i="1"/>
  <c r="M75" i="1"/>
  <c r="N75" i="1"/>
  <c r="K73" i="1"/>
  <c r="L73" i="1"/>
  <c r="M73" i="1"/>
  <c r="N73" i="1"/>
  <c r="J69" i="1"/>
  <c r="K69" i="1"/>
  <c r="L69" i="1"/>
  <c r="M69" i="1"/>
  <c r="N69" i="1"/>
  <c r="J66" i="1"/>
  <c r="K66" i="1"/>
  <c r="L66" i="1"/>
  <c r="M66" i="1"/>
  <c r="N66" i="1"/>
  <c r="J61" i="1"/>
  <c r="B61" i="1" s="1"/>
  <c r="K61" i="1"/>
  <c r="L61" i="1"/>
  <c r="M61" i="1"/>
  <c r="N61" i="1"/>
  <c r="J51" i="1"/>
  <c r="K51" i="1"/>
  <c r="L51" i="1"/>
  <c r="M51" i="1"/>
  <c r="N51" i="1"/>
  <c r="J43" i="1"/>
  <c r="K43" i="1"/>
  <c r="L43" i="1"/>
  <c r="B43" i="1" s="1"/>
  <c r="M43" i="1"/>
  <c r="N43" i="1"/>
  <c r="J35" i="1"/>
  <c r="K35" i="1"/>
  <c r="L35" i="1"/>
  <c r="M35" i="1"/>
  <c r="N35" i="1"/>
  <c r="J25" i="1"/>
  <c r="K25" i="1"/>
  <c r="L25" i="1"/>
  <c r="M25" i="1"/>
  <c r="N25" i="1"/>
  <c r="J15" i="1"/>
  <c r="K15" i="1"/>
  <c r="L15" i="1"/>
  <c r="M15" i="1"/>
  <c r="N15" i="1"/>
  <c r="J9" i="1"/>
  <c r="K9" i="1"/>
  <c r="L9" i="1"/>
  <c r="M9" i="1"/>
  <c r="N9" i="1"/>
  <c r="I81" i="1"/>
  <c r="I78" i="1"/>
  <c r="I75" i="1"/>
  <c r="I69" i="1"/>
  <c r="I66" i="1"/>
  <c r="I61" i="1"/>
  <c r="I51" i="1"/>
  <c r="I43" i="1"/>
  <c r="I35" i="1"/>
  <c r="I25" i="1"/>
  <c r="I15" i="1"/>
  <c r="I9" i="1"/>
  <c r="H83" i="1"/>
  <c r="B80" i="1"/>
  <c r="B79" i="1"/>
  <c r="B77" i="1"/>
  <c r="B76" i="1"/>
  <c r="H74" i="1"/>
  <c r="B74" i="1"/>
  <c r="B72" i="1"/>
  <c r="B71" i="1"/>
  <c r="B70" i="1"/>
  <c r="H69" i="1"/>
  <c r="G69" i="1"/>
  <c r="F69" i="1"/>
  <c r="E69" i="1"/>
  <c r="D69" i="1"/>
  <c r="D73" i="1" s="1"/>
  <c r="D85" i="1" s="1"/>
  <c r="C69" i="1"/>
  <c r="B68" i="1"/>
  <c r="B67" i="1"/>
  <c r="H66" i="1"/>
  <c r="G66" i="1"/>
  <c r="F66" i="1"/>
  <c r="F73" i="1" s="1"/>
  <c r="F85" i="1" s="1"/>
  <c r="E66" i="1"/>
  <c r="D66" i="1"/>
  <c r="C66" i="1"/>
  <c r="B65" i="1"/>
  <c r="B64" i="1"/>
  <c r="B63" i="1"/>
  <c r="B62" i="1"/>
  <c r="H61" i="1"/>
  <c r="G61" i="1"/>
  <c r="F61" i="1"/>
  <c r="E61" i="1"/>
  <c r="E73" i="1" s="1"/>
  <c r="E85" i="1" s="1"/>
  <c r="D61" i="1"/>
  <c r="C61" i="1"/>
  <c r="B60" i="1"/>
  <c r="B59" i="1"/>
  <c r="B58" i="1"/>
  <c r="B57" i="1"/>
  <c r="B56" i="1"/>
  <c r="B55" i="1"/>
  <c r="B54" i="1"/>
  <c r="B53" i="1"/>
  <c r="B52" i="1"/>
  <c r="H51" i="1"/>
  <c r="G51" i="1"/>
  <c r="F51" i="1"/>
  <c r="E51" i="1"/>
  <c r="D51" i="1"/>
  <c r="C51" i="1"/>
  <c r="B50" i="1"/>
  <c r="B49" i="1"/>
  <c r="B48" i="1"/>
  <c r="B47" i="1"/>
  <c r="B46" i="1"/>
  <c r="B45" i="1"/>
  <c r="B44" i="1"/>
  <c r="H43" i="1"/>
  <c r="G43" i="1"/>
  <c r="F43" i="1"/>
  <c r="E43" i="1"/>
  <c r="D43" i="1"/>
  <c r="C43" i="1"/>
  <c r="B42" i="1"/>
  <c r="B41" i="1"/>
  <c r="B40" i="1"/>
  <c r="B39" i="1"/>
  <c r="B38" i="1"/>
  <c r="B37" i="1"/>
  <c r="B36" i="1"/>
  <c r="H35" i="1"/>
  <c r="G35" i="1"/>
  <c r="F35" i="1"/>
  <c r="E35" i="1"/>
  <c r="D35" i="1"/>
  <c r="C35" i="1"/>
  <c r="B34" i="1"/>
  <c r="B33" i="1"/>
  <c r="B32" i="1"/>
  <c r="B31" i="1"/>
  <c r="B30" i="1"/>
  <c r="B29" i="1"/>
  <c r="B28" i="1"/>
  <c r="B27" i="1"/>
  <c r="B26" i="1"/>
  <c r="H25" i="1"/>
  <c r="H73" i="1" s="1"/>
  <c r="H85" i="1" s="1"/>
  <c r="G25" i="1"/>
  <c r="F25" i="1"/>
  <c r="E25" i="1"/>
  <c r="D25" i="1"/>
  <c r="C25" i="1"/>
  <c r="B24" i="1"/>
  <c r="B23" i="1"/>
  <c r="B22" i="1"/>
  <c r="B21" i="1"/>
  <c r="B20" i="1"/>
  <c r="B19" i="1"/>
  <c r="B18" i="1"/>
  <c r="B17" i="1"/>
  <c r="B16" i="1"/>
  <c r="H15" i="1"/>
  <c r="G15" i="1"/>
  <c r="F15" i="1"/>
  <c r="E15" i="1"/>
  <c r="D15" i="1"/>
  <c r="C15" i="1"/>
  <c r="B14" i="1"/>
  <c r="B13" i="1"/>
  <c r="B12" i="1"/>
  <c r="B11" i="1"/>
  <c r="B10" i="1"/>
  <c r="H9" i="1"/>
  <c r="G9" i="1"/>
  <c r="G73" i="1" s="1"/>
  <c r="G85" i="1" s="1"/>
  <c r="F9" i="1"/>
  <c r="E9" i="1"/>
  <c r="D9" i="1"/>
  <c r="C9" i="1"/>
  <c r="J73" i="1" l="1"/>
  <c r="J85" i="1" s="1"/>
  <c r="B81" i="1"/>
  <c r="B78" i="1"/>
  <c r="M85" i="1"/>
  <c r="B25" i="1"/>
  <c r="N85" i="1"/>
  <c r="L85" i="1"/>
  <c r="K85" i="1"/>
  <c r="I73" i="1"/>
  <c r="B69" i="1"/>
  <c r="B15" i="1"/>
  <c r="B9" i="1"/>
  <c r="B66" i="1"/>
  <c r="B35" i="1"/>
  <c r="I85" i="1"/>
  <c r="B51" i="1"/>
  <c r="C73" i="1"/>
  <c r="C85" i="1" l="1"/>
  <c r="B85" i="1" s="1"/>
  <c r="B73" i="1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<sst xmlns="http://schemas.openxmlformats.org/spreadsheetml/2006/main" count="110" uniqueCount="110">
  <si>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</si>
  <si>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</si>
  <si>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</si>
  <si>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</si>
  <si>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[2022]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</si>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</sst>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left" vertical="center" wrapText="1"/>
    </xf>
    <xf numFmtId="164" fontId="2" fillId="3" borderId="3" xfId="1" applyFont="1" applyFill="1" applyBorder="1" applyAlignment="1">
      <alignment horizontal="left" vertical="center" wrapText="1"/>
    </xf>
    <xf numFmtId="164" fontId="0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164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1" applyNumberFormat="1" applyFont="1" applyBorder="1"/>
    <xf numFmtId="4" fontId="1" fillId="0" borderId="5" xfId="1" applyNumberFormat="1" applyFont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4" fontId="0" fillId="0" borderId="1" xfId="1" applyNumberFormat="1" applyFont="1" applyBorder="1" applyAlignment="1"/>
    <xf numFmtId="4" fontId="0" fillId="0" borderId="5" xfId="1" applyNumberFormat="1" applyFont="1" applyFill="1" applyBorder="1" applyAlignment="1"/>
    <xf numFmtId="4" fontId="0" fillId="0" borderId="5" xfId="1" applyNumberFormat="1" applyFont="1" applyBorder="1" applyAlignment="1"/>
    <xf numFmtId="164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164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164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5B21220-881E-4160-8385-DC961180F26D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2C61D7F-2E57-456D-9338-36EFF61B2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D3E024CD-9086-424A-A13D-621DB2354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3437" y="308608"/>
          <a:ext cx="2543174" cy="54102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88</xdr:row>
      <xdr:rowOff>152400</xdr:rowOff>
    </xdr:from>
    <xdr:to>
      <xdr:col>9</xdr:col>
      <xdr:colOff>419100</xdr:colOff>
      <xdr:row>101</xdr:row>
      <xdr:rowOff>18441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6A1AC21-377F-4BAF-A996-067C547636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56" t="50206" r="20987" b="17202"/>
        <a:stretch/>
      </xdr:blipFill>
      <xdr:spPr>
        <a:xfrm>
          <a:off x="476250" y="27746325"/>
          <a:ext cx="9829800" cy="2675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22A7-514C-44AB-B941-AD16521AF401}">
  <dimension ref="A1:AA100"/>
  <sheetViews>
    <sheetView showGridLines="0" tabSelected="1" zoomScaleNormal="100" workbookViewId="0">
      <selection activeCell="B10" sqref="B10"/>
    </sheetView>
  </sheetViews>
  <sheetFormatPr defaultColWidth="9.140625" defaultRowHeight="15"/>
  <cols>
    <col min="1" max="1" width="40" customWidth="1"/>
    <col min="2" max="2" width="14.14062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P1" s="1" t="s">
        <v>1</v>
      </c>
    </row>
    <row r="2" spans="1:27" ht="19.5">
      <c r="A2" s="77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P2" s="2" t="s">
        <v>3</v>
      </c>
    </row>
    <row r="3" spans="1:27" ht="19.5">
      <c r="A3" s="77" t="s">
        <v>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P3" s="2" t="s">
        <v>5</v>
      </c>
    </row>
    <row r="4" spans="1:27" ht="19.5">
      <c r="A4" s="77" t="s">
        <v>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P4" s="2" t="s">
        <v>7</v>
      </c>
    </row>
    <row r="5" spans="1:27" ht="19.5">
      <c r="A5" s="78" t="s">
        <v>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P5" s="2" t="s">
        <v>9</v>
      </c>
    </row>
    <row r="6" spans="1:27" ht="17.25" customHeight="1">
      <c r="J6" s="45"/>
      <c r="P6" s="2" t="s">
        <v>10</v>
      </c>
    </row>
    <row r="7" spans="1:27" ht="15.75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5" t="s">
        <v>24</v>
      </c>
      <c r="Z7" s="6"/>
      <c r="AA7" s="6"/>
    </row>
    <row r="8" spans="1:27">
      <c r="A8" s="7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0">
      <c r="A9" s="11" t="s">
        <v>26</v>
      </c>
      <c r="B9" s="12">
        <f t="shared" ref="B9:B19" si="0">SUM(C9:N9)</f>
        <v>69561640.319999993</v>
      </c>
      <c r="C9" s="13">
        <f>+C10+C11+C12+C13+C14</f>
        <v>7916851.2199999997</v>
      </c>
      <c r="D9" s="14">
        <f>D10+D11+D12+D13+D14</f>
        <v>7938585.2199999997</v>
      </c>
      <c r="E9" s="15">
        <f>E10+E11+E14</f>
        <v>13423703.550000001</v>
      </c>
      <c r="F9" s="15">
        <f>F10+F11+F12+F13+F14</f>
        <v>7853975.8899999997</v>
      </c>
      <c r="G9" s="16">
        <f>+G10+G11+G12+G13+G14</f>
        <v>7928700.1200000001</v>
      </c>
      <c r="H9" s="16">
        <f>H10+H11+H12+H13+H14</f>
        <v>8318229.4100000001</v>
      </c>
      <c r="I9" s="16">
        <f>SUM(I10:I14)</f>
        <v>8459482.4900000002</v>
      </c>
      <c r="J9" s="16">
        <f>SUM(J10:J14)</f>
        <v>7722112.4199999999</v>
      </c>
      <c r="K9" s="16">
        <f t="shared" ref="K9:N9" si="1">SUM(K10:K14)</f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R9" s="17"/>
    </row>
    <row r="10" spans="1:27">
      <c r="A10" s="18" t="s">
        <v>27</v>
      </c>
      <c r="B10" s="19">
        <f t="shared" si="0"/>
        <v>54328219.529999994</v>
      </c>
      <c r="C10" s="20">
        <v>6630737.5</v>
      </c>
      <c r="D10" s="21">
        <v>6690737.5</v>
      </c>
      <c r="E10" s="22">
        <v>6680270.8300000001</v>
      </c>
      <c r="F10" s="23">
        <v>6600737.5</v>
      </c>
      <c r="G10" s="23">
        <v>6681737.5</v>
      </c>
      <c r="H10" s="24">
        <v>7074344.79</v>
      </c>
      <c r="I10" s="24">
        <v>7164810.8700000001</v>
      </c>
      <c r="J10" s="24">
        <v>6804843.04</v>
      </c>
      <c r="K10" s="23">
        <v>0</v>
      </c>
      <c r="L10" s="23">
        <v>0</v>
      </c>
      <c r="M10" s="23">
        <v>0</v>
      </c>
      <c r="N10" s="21">
        <v>0</v>
      </c>
    </row>
    <row r="11" spans="1:27">
      <c r="A11" s="18" t="s">
        <v>28</v>
      </c>
      <c r="B11" s="19">
        <f t="shared" si="0"/>
        <v>7192604.1500000004</v>
      </c>
      <c r="C11" s="20">
        <v>288500</v>
      </c>
      <c r="D11" s="21">
        <v>241000</v>
      </c>
      <c r="E11" s="22">
        <v>5738195.8200000003</v>
      </c>
      <c r="F11" s="23">
        <v>260241.67</v>
      </c>
      <c r="G11" s="23">
        <v>241500</v>
      </c>
      <c r="H11" s="23">
        <v>241500</v>
      </c>
      <c r="I11" s="23">
        <v>241500</v>
      </c>
      <c r="J11" s="25">
        <v>-59833.34</v>
      </c>
      <c r="K11" s="25">
        <v>0</v>
      </c>
      <c r="L11" s="25">
        <v>0</v>
      </c>
      <c r="M11" s="25">
        <v>0</v>
      </c>
      <c r="N11" s="26">
        <v>0</v>
      </c>
    </row>
    <row r="12" spans="1:27" ht="30">
      <c r="A12" s="18" t="s">
        <v>29</v>
      </c>
      <c r="B12" s="19">
        <f t="shared" si="0"/>
        <v>0</v>
      </c>
      <c r="C12" s="27">
        <v>0</v>
      </c>
      <c r="D12" s="28">
        <v>0</v>
      </c>
      <c r="E12" s="29">
        <v>0</v>
      </c>
      <c r="F12" s="30">
        <v>0</v>
      </c>
      <c r="G12" s="29">
        <v>0</v>
      </c>
      <c r="H12" s="29">
        <v>0</v>
      </c>
      <c r="I12" s="29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</row>
    <row r="13" spans="1:27" ht="30">
      <c r="A13" s="18" t="s">
        <v>30</v>
      </c>
      <c r="B13" s="19">
        <f t="shared" si="0"/>
        <v>0</v>
      </c>
      <c r="C13" s="27">
        <v>0</v>
      </c>
      <c r="D13" s="28">
        <v>0</v>
      </c>
      <c r="E13" s="29">
        <v>0</v>
      </c>
      <c r="F13" s="30">
        <v>0</v>
      </c>
      <c r="G13" s="29">
        <v>0</v>
      </c>
      <c r="H13" s="29">
        <v>0</v>
      </c>
      <c r="I13" s="29">
        <v>0</v>
      </c>
      <c r="J13" s="25">
        <v>0</v>
      </c>
      <c r="K13" s="25">
        <v>0</v>
      </c>
      <c r="L13" s="25">
        <v>0</v>
      </c>
      <c r="M13" s="25">
        <v>0</v>
      </c>
      <c r="N13" s="26">
        <v>0</v>
      </c>
    </row>
    <row r="14" spans="1:27" ht="30">
      <c r="A14" s="18" t="s">
        <v>31</v>
      </c>
      <c r="B14" s="19">
        <f t="shared" si="0"/>
        <v>8040816.6399999997</v>
      </c>
      <c r="C14" s="27">
        <v>997613.72</v>
      </c>
      <c r="D14" s="28">
        <v>1006847.72</v>
      </c>
      <c r="E14" s="29">
        <v>1005236.9</v>
      </c>
      <c r="F14" s="22">
        <v>992996.72</v>
      </c>
      <c r="G14" s="23">
        <v>1005462.62</v>
      </c>
      <c r="H14" s="22">
        <v>1002384.62</v>
      </c>
      <c r="I14" s="22">
        <v>1053171.6200000001</v>
      </c>
      <c r="J14" s="25">
        <v>977102.72</v>
      </c>
      <c r="K14" s="25">
        <v>0</v>
      </c>
      <c r="L14" s="25">
        <v>0</v>
      </c>
      <c r="M14" s="25">
        <v>0</v>
      </c>
      <c r="N14" s="26">
        <v>0</v>
      </c>
    </row>
    <row r="15" spans="1:27">
      <c r="A15" s="11" t="s">
        <v>32</v>
      </c>
      <c r="B15" s="31">
        <f t="shared" si="0"/>
        <v>13253409.890000001</v>
      </c>
      <c r="C15" s="32">
        <f>C16+C17+C18+C19+C20+C21+C22+C23+C24</f>
        <v>565704.87</v>
      </c>
      <c r="D15" s="33">
        <f>D16+D17+D18+D19+D20+D21+D22+D23+D24</f>
        <v>1832149.94</v>
      </c>
      <c r="E15" s="33">
        <f>E16+E17+E18+E19+E20+E21+E22+E23+E24</f>
        <v>1020840.8300000001</v>
      </c>
      <c r="F15" s="16">
        <f>F16+F17+F18+F19+F20+F21+F22+F23+F24</f>
        <v>1149927.3599999999</v>
      </c>
      <c r="G15" s="34">
        <f>+G16+G17+G18+G19+G20+G21+G22+G23+G24</f>
        <v>2021371.9000000001</v>
      </c>
      <c r="H15" s="34">
        <f>H16+H17+H18+H19+H20+H21+H22+H23+H24</f>
        <v>4227533.3000000007</v>
      </c>
      <c r="I15" s="34">
        <f>SUM(I16:I24)</f>
        <v>917935.43</v>
      </c>
      <c r="J15" s="34">
        <f t="shared" ref="J15:N15" si="2">SUM(J16:J24)</f>
        <v>1517946.26</v>
      </c>
      <c r="K15" s="34">
        <f t="shared" si="2"/>
        <v>0</v>
      </c>
      <c r="L15" s="34">
        <f t="shared" si="2"/>
        <v>0</v>
      </c>
      <c r="M15" s="34">
        <f t="shared" si="2"/>
        <v>0</v>
      </c>
      <c r="N15" s="34">
        <f t="shared" si="2"/>
        <v>0</v>
      </c>
    </row>
    <row r="16" spans="1:27">
      <c r="A16" s="18" t="s">
        <v>33</v>
      </c>
      <c r="B16" s="19">
        <f t="shared" si="0"/>
        <v>2360014.84</v>
      </c>
      <c r="C16" s="20">
        <v>258915.67</v>
      </c>
      <c r="D16" s="21">
        <v>253744.06</v>
      </c>
      <c r="E16" s="22">
        <v>202906.45</v>
      </c>
      <c r="F16" s="23">
        <v>327557.92</v>
      </c>
      <c r="G16" s="23">
        <v>233650.72</v>
      </c>
      <c r="H16" s="22">
        <v>251628.3</v>
      </c>
      <c r="I16" s="22">
        <v>354346.25</v>
      </c>
      <c r="J16" s="25">
        <v>477265.47</v>
      </c>
      <c r="K16" s="25">
        <v>0</v>
      </c>
      <c r="L16" s="25">
        <v>0</v>
      </c>
      <c r="M16" s="25">
        <v>0</v>
      </c>
      <c r="N16" s="26">
        <v>0</v>
      </c>
    </row>
    <row r="17" spans="1:14" ht="30">
      <c r="A17" s="18" t="s">
        <v>34</v>
      </c>
      <c r="B17" s="19">
        <f t="shared" si="0"/>
        <v>180217.63999999998</v>
      </c>
      <c r="C17" s="20">
        <v>0</v>
      </c>
      <c r="D17" s="21">
        <v>0</v>
      </c>
      <c r="E17" s="22">
        <v>0</v>
      </c>
      <c r="F17" s="23">
        <v>0</v>
      </c>
      <c r="G17" s="23">
        <v>3573</v>
      </c>
      <c r="H17" s="23">
        <v>0</v>
      </c>
      <c r="I17" s="22">
        <v>173311.31</v>
      </c>
      <c r="J17" s="25">
        <v>3333.33</v>
      </c>
      <c r="K17" s="25">
        <v>0</v>
      </c>
      <c r="L17" s="25">
        <v>0</v>
      </c>
      <c r="M17" s="25">
        <v>0</v>
      </c>
      <c r="N17" s="26">
        <v>0</v>
      </c>
    </row>
    <row r="18" spans="1:14">
      <c r="A18" s="18" t="s">
        <v>35</v>
      </c>
      <c r="B18" s="19">
        <f t="shared" si="0"/>
        <v>488700</v>
      </c>
      <c r="C18" s="20">
        <v>0</v>
      </c>
      <c r="D18" s="21">
        <v>0</v>
      </c>
      <c r="E18" s="22">
        <v>103350</v>
      </c>
      <c r="F18" s="23">
        <v>66400</v>
      </c>
      <c r="G18" s="23">
        <v>0</v>
      </c>
      <c r="H18" s="22">
        <v>136500</v>
      </c>
      <c r="I18" s="22">
        <v>0</v>
      </c>
      <c r="J18" s="25">
        <v>182450</v>
      </c>
      <c r="K18" s="25">
        <v>0</v>
      </c>
      <c r="L18" s="25">
        <v>0</v>
      </c>
      <c r="M18" s="25">
        <v>0</v>
      </c>
      <c r="N18" s="26">
        <v>0</v>
      </c>
    </row>
    <row r="19" spans="1:14" ht="18" customHeight="1">
      <c r="A19" s="18" t="s">
        <v>36</v>
      </c>
      <c r="B19" s="19">
        <f t="shared" si="0"/>
        <v>27069</v>
      </c>
      <c r="C19" s="20">
        <v>0</v>
      </c>
      <c r="D19" s="21">
        <v>0</v>
      </c>
      <c r="E19" s="22">
        <v>0</v>
      </c>
      <c r="F19" s="23">
        <v>100</v>
      </c>
      <c r="G19" s="22">
        <v>495</v>
      </c>
      <c r="H19" s="22">
        <v>1330</v>
      </c>
      <c r="I19" s="22">
        <v>24784</v>
      </c>
      <c r="J19" s="25">
        <v>360</v>
      </c>
      <c r="K19" s="25">
        <v>0</v>
      </c>
      <c r="L19" s="25">
        <v>0</v>
      </c>
      <c r="M19" s="25">
        <v>0</v>
      </c>
      <c r="N19" s="26">
        <v>0</v>
      </c>
    </row>
    <row r="20" spans="1:14">
      <c r="A20" s="18" t="s">
        <v>37</v>
      </c>
      <c r="B20" s="19">
        <f t="shared" ref="B20:B65" si="3">SUM(C20:N20)</f>
        <v>6704076.6000000006</v>
      </c>
      <c r="C20" s="20">
        <v>306789.2</v>
      </c>
      <c r="D20" s="21">
        <v>609324.9</v>
      </c>
      <c r="E20" s="22">
        <v>431549.9</v>
      </c>
      <c r="F20" s="23">
        <v>213946.5</v>
      </c>
      <c r="G20" s="23">
        <v>1483727.35</v>
      </c>
      <c r="H20" s="23">
        <v>3024955.45</v>
      </c>
      <c r="I20" s="23">
        <v>205063.6</v>
      </c>
      <c r="J20" s="25">
        <v>428719.7</v>
      </c>
      <c r="K20" s="25">
        <v>0</v>
      </c>
      <c r="L20" s="25">
        <v>0</v>
      </c>
      <c r="M20" s="25">
        <v>0</v>
      </c>
      <c r="N20" s="26">
        <v>0</v>
      </c>
    </row>
    <row r="21" spans="1:14">
      <c r="A21" s="18" t="s">
        <v>38</v>
      </c>
      <c r="B21" s="19">
        <f t="shared" si="3"/>
        <v>1172577.6599999999</v>
      </c>
      <c r="C21" s="20">
        <v>0</v>
      </c>
      <c r="D21" s="21">
        <v>651661.57999999996</v>
      </c>
      <c r="E21" s="22">
        <v>176006.02</v>
      </c>
      <c r="F21" s="22">
        <v>0</v>
      </c>
      <c r="G21" s="22">
        <v>0</v>
      </c>
      <c r="H21" s="22">
        <v>174294.22</v>
      </c>
      <c r="I21" s="22">
        <v>0</v>
      </c>
      <c r="J21" s="25">
        <v>170615.84</v>
      </c>
      <c r="K21" s="25">
        <v>0</v>
      </c>
      <c r="L21" s="25">
        <v>0</v>
      </c>
      <c r="M21" s="25">
        <v>0</v>
      </c>
      <c r="N21" s="26">
        <v>0</v>
      </c>
    </row>
    <row r="22" spans="1:14" ht="45">
      <c r="A22" s="18" t="s">
        <v>39</v>
      </c>
      <c r="B22" s="19">
        <f t="shared" si="3"/>
        <v>665249.52</v>
      </c>
      <c r="C22" s="20">
        <v>0</v>
      </c>
      <c r="D22" s="21">
        <v>78316</v>
      </c>
      <c r="E22" s="22">
        <v>84490.46</v>
      </c>
      <c r="F22" s="22">
        <v>94680.9</v>
      </c>
      <c r="G22" s="22">
        <v>123842.33</v>
      </c>
      <c r="H22" s="23">
        <v>128221.45</v>
      </c>
      <c r="I22" s="22">
        <v>12854.39</v>
      </c>
      <c r="J22" s="25">
        <v>142843.99</v>
      </c>
      <c r="K22" s="25">
        <v>0</v>
      </c>
      <c r="L22" s="25">
        <v>0</v>
      </c>
      <c r="M22" s="25">
        <v>0</v>
      </c>
      <c r="N22" s="26">
        <v>0</v>
      </c>
    </row>
    <row r="23" spans="1:14" ht="30">
      <c r="A23" s="18" t="s">
        <v>40</v>
      </c>
      <c r="B23" s="19">
        <f t="shared" si="3"/>
        <v>713266.89999999991</v>
      </c>
      <c r="C23" s="20">
        <v>0</v>
      </c>
      <c r="D23" s="21">
        <v>0</v>
      </c>
      <c r="E23" s="22">
        <v>590</v>
      </c>
      <c r="F23" s="23">
        <v>270694.51</v>
      </c>
      <c r="G23" s="23">
        <v>6075</v>
      </c>
      <c r="H23" s="22">
        <v>262668.18</v>
      </c>
      <c r="I23" s="22">
        <v>84363.28</v>
      </c>
      <c r="J23" s="25">
        <v>88875.93</v>
      </c>
      <c r="K23" s="25">
        <v>0</v>
      </c>
      <c r="L23" s="25">
        <v>0</v>
      </c>
      <c r="M23" s="25">
        <v>0</v>
      </c>
      <c r="N23" s="26">
        <v>0</v>
      </c>
    </row>
    <row r="24" spans="1:14" ht="30">
      <c r="A24" s="18" t="s">
        <v>41</v>
      </c>
      <c r="B24" s="19">
        <f t="shared" si="3"/>
        <v>942237.72999999986</v>
      </c>
      <c r="C24" s="20">
        <v>0</v>
      </c>
      <c r="D24" s="21">
        <v>239103.4</v>
      </c>
      <c r="E24" s="22">
        <v>21948</v>
      </c>
      <c r="F24" s="22">
        <v>176547.53</v>
      </c>
      <c r="G24" s="22">
        <v>170008.5</v>
      </c>
      <c r="H24" s="23">
        <v>247935.7</v>
      </c>
      <c r="I24" s="22">
        <v>63212.6</v>
      </c>
      <c r="J24" s="25">
        <v>23482</v>
      </c>
      <c r="K24" s="25">
        <v>0</v>
      </c>
      <c r="L24" s="25">
        <v>0</v>
      </c>
      <c r="M24" s="25">
        <v>0</v>
      </c>
      <c r="N24" s="26">
        <v>0</v>
      </c>
    </row>
    <row r="25" spans="1:14">
      <c r="A25" s="11" t="s">
        <v>42</v>
      </c>
      <c r="B25" s="31">
        <f>SUM(C25:N25)</f>
        <v>4305436.16</v>
      </c>
      <c r="C25" s="32">
        <f>SUM(C26:C34)</f>
        <v>0</v>
      </c>
      <c r="D25" s="32">
        <f>SUM(D26:D34)</f>
        <v>128356.53</v>
      </c>
      <c r="E25" s="36">
        <f t="shared" ref="E25:H25" si="4">SUM(E26:E34)</f>
        <v>1613039.22</v>
      </c>
      <c r="F25" s="32">
        <f t="shared" si="4"/>
        <v>269352.88</v>
      </c>
      <c r="G25" s="32">
        <f t="shared" si="4"/>
        <v>413540.71</v>
      </c>
      <c r="H25" s="32">
        <f t="shared" si="4"/>
        <v>1424536.19</v>
      </c>
      <c r="I25" s="32">
        <f>SUM(I26:I34)</f>
        <v>210024.08000000002</v>
      </c>
      <c r="J25" s="32">
        <f t="shared" ref="J25:N25" si="5">SUM(J26:J34)</f>
        <v>246586.55000000002</v>
      </c>
      <c r="K25" s="32">
        <f t="shared" si="5"/>
        <v>0</v>
      </c>
      <c r="L25" s="32">
        <f t="shared" si="5"/>
        <v>0</v>
      </c>
      <c r="M25" s="32">
        <f t="shared" si="5"/>
        <v>0</v>
      </c>
      <c r="N25" s="32">
        <f t="shared" si="5"/>
        <v>0</v>
      </c>
    </row>
    <row r="26" spans="1:14" ht="30">
      <c r="A26" s="18" t="s">
        <v>43</v>
      </c>
      <c r="B26" s="19">
        <f t="shared" si="3"/>
        <v>188928.15000000002</v>
      </c>
      <c r="C26" s="20">
        <v>0</v>
      </c>
      <c r="D26" s="21">
        <v>17995</v>
      </c>
      <c r="E26" s="23">
        <v>15800</v>
      </c>
      <c r="F26" s="22">
        <v>14940.06</v>
      </c>
      <c r="G26" s="22">
        <v>41852.879999999997</v>
      </c>
      <c r="H26" s="22">
        <v>12700.35</v>
      </c>
      <c r="I26" s="22">
        <v>77011.41</v>
      </c>
      <c r="J26" s="25">
        <v>8628.4500000000007</v>
      </c>
      <c r="K26" s="25">
        <v>0</v>
      </c>
      <c r="L26" s="25">
        <v>0</v>
      </c>
      <c r="M26" s="25">
        <v>0</v>
      </c>
      <c r="N26" s="26">
        <v>0</v>
      </c>
    </row>
    <row r="27" spans="1:14">
      <c r="A27" s="18" t="s">
        <v>44</v>
      </c>
      <c r="B27" s="19">
        <f t="shared" si="3"/>
        <v>116349.13</v>
      </c>
      <c r="C27" s="20">
        <v>0</v>
      </c>
      <c r="D27" s="21">
        <v>10361.530000000001</v>
      </c>
      <c r="E27" s="23">
        <v>0</v>
      </c>
      <c r="F27" s="22">
        <v>0</v>
      </c>
      <c r="G27" s="23">
        <v>41451.040000000001</v>
      </c>
      <c r="H27" s="22">
        <v>43896</v>
      </c>
      <c r="I27" s="22">
        <v>0</v>
      </c>
      <c r="J27" s="25">
        <v>20640.560000000001</v>
      </c>
      <c r="K27" s="25">
        <v>0</v>
      </c>
      <c r="L27" s="25">
        <v>0</v>
      </c>
      <c r="M27" s="25">
        <v>0</v>
      </c>
      <c r="N27" s="26">
        <v>0</v>
      </c>
    </row>
    <row r="28" spans="1:14" ht="30">
      <c r="A28" s="18" t="s">
        <v>45</v>
      </c>
      <c r="B28" s="19">
        <f t="shared" si="3"/>
        <v>85769.57</v>
      </c>
      <c r="C28" s="20">
        <v>0</v>
      </c>
      <c r="D28" s="21">
        <v>0</v>
      </c>
      <c r="E28" s="23">
        <v>0</v>
      </c>
      <c r="F28" s="22">
        <v>0</v>
      </c>
      <c r="G28" s="22">
        <v>0</v>
      </c>
      <c r="H28" s="22">
        <v>520</v>
      </c>
      <c r="I28" s="22">
        <v>19719.45</v>
      </c>
      <c r="J28" s="25">
        <v>65530.12</v>
      </c>
      <c r="K28" s="25">
        <v>0</v>
      </c>
      <c r="L28" s="25">
        <v>0</v>
      </c>
      <c r="M28" s="25">
        <v>0</v>
      </c>
      <c r="N28" s="26">
        <v>0</v>
      </c>
    </row>
    <row r="29" spans="1:14">
      <c r="A29" s="18" t="s">
        <v>46</v>
      </c>
      <c r="B29" s="19">
        <f t="shared" si="3"/>
        <v>0</v>
      </c>
      <c r="C29" s="20">
        <v>0</v>
      </c>
      <c r="D29" s="21">
        <v>0</v>
      </c>
      <c r="E29" s="23">
        <v>0</v>
      </c>
      <c r="F29" s="22">
        <v>0</v>
      </c>
      <c r="G29" s="22">
        <v>0</v>
      </c>
      <c r="H29" s="22">
        <v>0</v>
      </c>
      <c r="I29" s="22">
        <v>0</v>
      </c>
      <c r="J29" s="25">
        <v>0</v>
      </c>
      <c r="K29" s="25">
        <v>0</v>
      </c>
      <c r="L29" s="25">
        <v>0</v>
      </c>
      <c r="M29" s="25">
        <v>0</v>
      </c>
      <c r="N29" s="26">
        <v>0</v>
      </c>
    </row>
    <row r="30" spans="1:14" ht="30">
      <c r="A30" s="18" t="s">
        <v>47</v>
      </c>
      <c r="B30" s="19">
        <f t="shared" si="3"/>
        <v>207074.24</v>
      </c>
      <c r="C30" s="20">
        <v>0</v>
      </c>
      <c r="D30" s="21">
        <v>0</v>
      </c>
      <c r="E30" s="22">
        <v>0</v>
      </c>
      <c r="F30" s="22">
        <v>0</v>
      </c>
      <c r="G30" s="22">
        <v>177645.21</v>
      </c>
      <c r="H30" s="22">
        <v>11947.03</v>
      </c>
      <c r="I30" s="22">
        <v>0</v>
      </c>
      <c r="J30" s="25">
        <v>17482</v>
      </c>
      <c r="K30" s="25">
        <v>0</v>
      </c>
      <c r="L30" s="25">
        <v>0</v>
      </c>
      <c r="M30" s="25">
        <v>0</v>
      </c>
      <c r="N30" s="26">
        <v>0</v>
      </c>
    </row>
    <row r="31" spans="1:14" ht="30">
      <c r="A31" s="18" t="s">
        <v>48</v>
      </c>
      <c r="B31" s="19">
        <f t="shared" si="3"/>
        <v>104474.55</v>
      </c>
      <c r="C31" s="20">
        <v>0</v>
      </c>
      <c r="D31" s="21">
        <v>0</v>
      </c>
      <c r="E31" s="22">
        <v>0</v>
      </c>
      <c r="F31" s="22">
        <v>82528.33</v>
      </c>
      <c r="G31" s="22">
        <v>2820</v>
      </c>
      <c r="H31" s="22">
        <v>15092.3</v>
      </c>
      <c r="I31" s="22">
        <v>4033.92</v>
      </c>
      <c r="J31" s="25">
        <v>0</v>
      </c>
      <c r="K31" s="25">
        <v>0</v>
      </c>
      <c r="L31" s="25">
        <v>0</v>
      </c>
      <c r="M31" s="25">
        <v>0</v>
      </c>
      <c r="N31" s="26">
        <v>0</v>
      </c>
    </row>
    <row r="32" spans="1:14" ht="30">
      <c r="A32" s="18" t="s">
        <v>49</v>
      </c>
      <c r="B32" s="19">
        <f t="shared" si="3"/>
        <v>2518038.3800000004</v>
      </c>
      <c r="C32" s="20">
        <v>0</v>
      </c>
      <c r="D32" s="21">
        <v>100000</v>
      </c>
      <c r="E32" s="22">
        <v>1100000</v>
      </c>
      <c r="F32" s="23">
        <v>0</v>
      </c>
      <c r="G32" s="23">
        <v>116935.08</v>
      </c>
      <c r="H32" s="23">
        <v>1200637.2</v>
      </c>
      <c r="I32" s="22">
        <v>466.1</v>
      </c>
      <c r="J32" s="25">
        <v>0</v>
      </c>
      <c r="K32" s="25">
        <v>0</v>
      </c>
      <c r="L32" s="25">
        <v>0</v>
      </c>
      <c r="M32" s="25">
        <v>0</v>
      </c>
      <c r="N32" s="26">
        <v>0</v>
      </c>
    </row>
    <row r="33" spans="1:14" ht="45">
      <c r="A33" s="18" t="s">
        <v>50</v>
      </c>
      <c r="B33" s="19">
        <f t="shared" si="3"/>
        <v>0</v>
      </c>
      <c r="C33" s="20">
        <v>0</v>
      </c>
      <c r="D33" s="21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5">
        <v>0</v>
      </c>
      <c r="K33" s="25">
        <v>0</v>
      </c>
      <c r="L33" s="25">
        <v>0</v>
      </c>
      <c r="M33" s="25">
        <v>0</v>
      </c>
      <c r="N33" s="26">
        <v>0</v>
      </c>
    </row>
    <row r="34" spans="1:14">
      <c r="A34" s="18" t="s">
        <v>51</v>
      </c>
      <c r="B34" s="19">
        <f t="shared" si="3"/>
        <v>1084802.1399999999</v>
      </c>
      <c r="C34" s="20">
        <v>0</v>
      </c>
      <c r="D34" s="21">
        <v>0</v>
      </c>
      <c r="E34" s="22">
        <v>497239.22</v>
      </c>
      <c r="F34" s="23">
        <v>171884.49</v>
      </c>
      <c r="G34" s="23">
        <v>32836.5</v>
      </c>
      <c r="H34" s="22">
        <v>139743.31</v>
      </c>
      <c r="I34" s="22">
        <v>108793.2</v>
      </c>
      <c r="J34" s="25">
        <v>134305.42000000001</v>
      </c>
      <c r="K34" s="25">
        <v>0</v>
      </c>
      <c r="L34" s="25">
        <v>0</v>
      </c>
      <c r="M34" s="25">
        <v>0</v>
      </c>
      <c r="N34" s="26">
        <v>0</v>
      </c>
    </row>
    <row r="35" spans="1:14">
      <c r="A35" s="11" t="s">
        <v>52</v>
      </c>
      <c r="B35" s="31">
        <f>SUM(C35:N35)</f>
        <v>0</v>
      </c>
      <c r="C35" s="32">
        <f>SUM(C36:C42)</f>
        <v>0</v>
      </c>
      <c r="D35" s="32">
        <f t="shared" ref="D35:H35" si="6">SUM(D36:D42)</f>
        <v>0</v>
      </c>
      <c r="E35" s="32">
        <f t="shared" si="6"/>
        <v>0</v>
      </c>
      <c r="F35" s="32">
        <f t="shared" si="6"/>
        <v>0</v>
      </c>
      <c r="G35" s="32">
        <f t="shared" si="6"/>
        <v>0</v>
      </c>
      <c r="H35" s="32">
        <f t="shared" si="6"/>
        <v>0</v>
      </c>
      <c r="I35" s="32">
        <f>SUM(I36:I42)</f>
        <v>0</v>
      </c>
      <c r="J35" s="32">
        <f t="shared" ref="J35:N35" si="7">SUM(J36:J42)</f>
        <v>0</v>
      </c>
      <c r="K35" s="32">
        <f t="shared" si="7"/>
        <v>0</v>
      </c>
      <c r="L35" s="32">
        <f t="shared" si="7"/>
        <v>0</v>
      </c>
      <c r="M35" s="32">
        <f t="shared" si="7"/>
        <v>0</v>
      </c>
      <c r="N35" s="32">
        <f t="shared" si="7"/>
        <v>0</v>
      </c>
    </row>
    <row r="36" spans="1:14" ht="30">
      <c r="A36" s="18" t="s">
        <v>53</v>
      </c>
      <c r="B36" s="19">
        <f t="shared" si="3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5">
        <v>0</v>
      </c>
      <c r="K36" s="25">
        <v>0</v>
      </c>
      <c r="L36" s="25">
        <v>0</v>
      </c>
      <c r="M36" s="25">
        <v>0</v>
      </c>
      <c r="N36" s="26">
        <v>0</v>
      </c>
    </row>
    <row r="37" spans="1:14" ht="30">
      <c r="A37" s="18" t="s">
        <v>54</v>
      </c>
      <c r="B37" s="19">
        <f t="shared" si="3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5">
        <v>0</v>
      </c>
      <c r="K37" s="25">
        <v>0</v>
      </c>
      <c r="L37" s="25">
        <v>0</v>
      </c>
      <c r="M37" s="25">
        <v>0</v>
      </c>
      <c r="N37" s="26">
        <v>0</v>
      </c>
    </row>
    <row r="38" spans="1:14" ht="30">
      <c r="A38" s="18" t="s">
        <v>55</v>
      </c>
      <c r="B38" s="19">
        <f t="shared" si="3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5">
        <v>0</v>
      </c>
      <c r="K38" s="25">
        <v>0</v>
      </c>
      <c r="L38" s="25">
        <v>0</v>
      </c>
      <c r="M38" s="25">
        <v>0</v>
      </c>
      <c r="N38" s="26">
        <v>0</v>
      </c>
    </row>
    <row r="39" spans="1:14" ht="30">
      <c r="A39" s="18" t="s">
        <v>56</v>
      </c>
      <c r="B39" s="19">
        <f t="shared" si="3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5">
        <v>0</v>
      </c>
      <c r="K39" s="25">
        <v>0</v>
      </c>
      <c r="L39" s="25">
        <v>0</v>
      </c>
      <c r="M39" s="25">
        <v>0</v>
      </c>
      <c r="N39" s="26">
        <v>0</v>
      </c>
    </row>
    <row r="40" spans="1:14" ht="30">
      <c r="A40" s="18" t="s">
        <v>57</v>
      </c>
      <c r="B40" s="19">
        <f t="shared" si="3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5">
        <v>0</v>
      </c>
      <c r="K40" s="25">
        <v>0</v>
      </c>
      <c r="L40" s="25">
        <v>0</v>
      </c>
      <c r="M40" s="25">
        <v>0</v>
      </c>
      <c r="N40" s="26">
        <v>0</v>
      </c>
    </row>
    <row r="41" spans="1:14" ht="30">
      <c r="A41" s="18" t="s">
        <v>58</v>
      </c>
      <c r="B41" s="19">
        <f t="shared" si="3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5">
        <v>0</v>
      </c>
      <c r="K41" s="25">
        <v>0</v>
      </c>
      <c r="L41" s="25">
        <v>0</v>
      </c>
      <c r="M41" s="25">
        <v>0</v>
      </c>
      <c r="N41" s="26">
        <v>0</v>
      </c>
    </row>
    <row r="42" spans="1:14" ht="30">
      <c r="A42" s="18" t="s">
        <v>59</v>
      </c>
      <c r="B42" s="19">
        <f t="shared" si="3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5">
        <v>0</v>
      </c>
      <c r="K42" s="25">
        <v>0</v>
      </c>
      <c r="L42" s="25">
        <v>0</v>
      </c>
      <c r="M42" s="25">
        <v>0</v>
      </c>
      <c r="N42" s="26">
        <v>0</v>
      </c>
    </row>
    <row r="43" spans="1:14" s="37" customFormat="1">
      <c r="A43" s="11" t="s">
        <v>60</v>
      </c>
      <c r="B43" s="31">
        <f>SUM(C43:N43)</f>
        <v>0</v>
      </c>
      <c r="C43" s="32">
        <f>SUM(C44:C50)</f>
        <v>0</v>
      </c>
      <c r="D43" s="32">
        <f t="shared" ref="D43:H43" si="8">SUM(D44:D50)</f>
        <v>0</v>
      </c>
      <c r="E43" s="32">
        <f t="shared" si="8"/>
        <v>0</v>
      </c>
      <c r="F43" s="32">
        <f t="shared" si="8"/>
        <v>0</v>
      </c>
      <c r="G43" s="32">
        <f t="shared" si="8"/>
        <v>0</v>
      </c>
      <c r="H43" s="32">
        <f t="shared" si="8"/>
        <v>0</v>
      </c>
      <c r="I43" s="32">
        <f>SUM(I44:I50)</f>
        <v>0</v>
      </c>
      <c r="J43" s="32">
        <f t="shared" ref="J43:N43" si="9">SUM(J44:J50)</f>
        <v>0</v>
      </c>
      <c r="K43" s="32">
        <f t="shared" si="9"/>
        <v>0</v>
      </c>
      <c r="L43" s="32">
        <f t="shared" si="9"/>
        <v>0</v>
      </c>
      <c r="M43" s="32">
        <f t="shared" si="9"/>
        <v>0</v>
      </c>
      <c r="N43" s="32">
        <f t="shared" si="9"/>
        <v>0</v>
      </c>
    </row>
    <row r="44" spans="1:14" ht="30">
      <c r="A44" s="18" t="s">
        <v>61</v>
      </c>
      <c r="B44" s="19">
        <f t="shared" si="3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5">
        <v>0</v>
      </c>
      <c r="K44" s="25">
        <v>0</v>
      </c>
      <c r="L44" s="25">
        <v>0</v>
      </c>
      <c r="M44" s="25">
        <v>0</v>
      </c>
      <c r="N44" s="26">
        <v>0</v>
      </c>
    </row>
    <row r="45" spans="1:14" ht="30">
      <c r="A45" s="18" t="s">
        <v>62</v>
      </c>
      <c r="B45" s="19">
        <f t="shared" si="3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5">
        <v>0</v>
      </c>
      <c r="K45" s="25">
        <v>0</v>
      </c>
      <c r="L45" s="25">
        <v>0</v>
      </c>
      <c r="M45" s="25">
        <v>0</v>
      </c>
      <c r="N45" s="26">
        <v>0</v>
      </c>
    </row>
    <row r="46" spans="1:14" ht="30">
      <c r="A46" s="18" t="s">
        <v>63</v>
      </c>
      <c r="B46" s="19">
        <f t="shared" si="3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5">
        <v>0</v>
      </c>
      <c r="K46" s="25">
        <v>0</v>
      </c>
      <c r="L46" s="25">
        <v>0</v>
      </c>
      <c r="M46" s="25">
        <v>0</v>
      </c>
      <c r="N46" s="26">
        <v>0</v>
      </c>
    </row>
    <row r="47" spans="1:14" ht="30">
      <c r="A47" s="18" t="s">
        <v>64</v>
      </c>
      <c r="B47" s="19">
        <f t="shared" si="3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5">
        <v>0</v>
      </c>
      <c r="K47" s="25">
        <v>0</v>
      </c>
      <c r="L47" s="25">
        <v>0</v>
      </c>
      <c r="M47" s="25">
        <v>0</v>
      </c>
      <c r="N47" s="26">
        <v>0</v>
      </c>
    </row>
    <row r="48" spans="1:14" ht="30">
      <c r="A48" s="18" t="s">
        <v>65</v>
      </c>
      <c r="B48" s="19">
        <f t="shared" si="3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5">
        <v>0</v>
      </c>
      <c r="K48" s="25">
        <v>0</v>
      </c>
      <c r="L48" s="25">
        <v>0</v>
      </c>
      <c r="M48" s="25">
        <v>0</v>
      </c>
      <c r="N48" s="26">
        <v>0</v>
      </c>
    </row>
    <row r="49" spans="1:14" ht="30">
      <c r="A49" s="18" t="s">
        <v>66</v>
      </c>
      <c r="B49" s="19">
        <f t="shared" si="3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5">
        <v>0</v>
      </c>
      <c r="K49" s="25">
        <v>0</v>
      </c>
      <c r="L49" s="25">
        <v>0</v>
      </c>
      <c r="M49" s="25">
        <v>0</v>
      </c>
      <c r="N49" s="26">
        <v>0</v>
      </c>
    </row>
    <row r="50" spans="1:14" ht="30">
      <c r="A50" s="18" t="s">
        <v>67</v>
      </c>
      <c r="B50" s="19">
        <f t="shared" si="3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5">
        <v>0</v>
      </c>
      <c r="K50" s="25">
        <v>0</v>
      </c>
      <c r="L50" s="25">
        <v>0</v>
      </c>
      <c r="M50" s="25">
        <v>0</v>
      </c>
      <c r="N50" s="26">
        <v>0</v>
      </c>
    </row>
    <row r="51" spans="1:14" ht="30">
      <c r="A51" s="11" t="s">
        <v>68</v>
      </c>
      <c r="B51" s="31">
        <f>SUM(C51:N51)</f>
        <v>725746.84000000008</v>
      </c>
      <c r="C51" s="32">
        <f>SUM(C52:C60)</f>
        <v>0</v>
      </c>
      <c r="D51" s="32">
        <f t="shared" ref="D51:H51" si="10">SUM(D52:D60)</f>
        <v>59400.26</v>
      </c>
      <c r="E51" s="32">
        <f t="shared" si="10"/>
        <v>318529.2</v>
      </c>
      <c r="F51" s="32">
        <f t="shared" si="10"/>
        <v>59211.619999999995</v>
      </c>
      <c r="G51" s="32">
        <f t="shared" si="10"/>
        <v>0</v>
      </c>
      <c r="H51" s="32">
        <f t="shared" si="10"/>
        <v>144233.76</v>
      </c>
      <c r="I51" s="32">
        <f>SUM(I52:I60)</f>
        <v>144372</v>
      </c>
      <c r="J51" s="32">
        <f t="shared" ref="J51:N51" si="11">SUM(J52:J60)</f>
        <v>0</v>
      </c>
      <c r="K51" s="32">
        <f t="shared" si="11"/>
        <v>0</v>
      </c>
      <c r="L51" s="32">
        <f t="shared" si="11"/>
        <v>0</v>
      </c>
      <c r="M51" s="32">
        <f t="shared" si="11"/>
        <v>0</v>
      </c>
      <c r="N51" s="32">
        <f t="shared" si="11"/>
        <v>0</v>
      </c>
    </row>
    <row r="52" spans="1:14">
      <c r="A52" s="18" t="s">
        <v>69</v>
      </c>
      <c r="B52" s="19">
        <f t="shared" si="3"/>
        <v>541770.51</v>
      </c>
      <c r="C52" s="20">
        <v>0</v>
      </c>
      <c r="D52" s="21">
        <v>59400.26</v>
      </c>
      <c r="E52" s="22">
        <v>193461</v>
      </c>
      <c r="F52" s="22">
        <v>5081.49</v>
      </c>
      <c r="G52" s="22">
        <v>0</v>
      </c>
      <c r="H52" s="22">
        <v>144233.76</v>
      </c>
      <c r="I52" s="22">
        <v>139594</v>
      </c>
      <c r="J52" s="25">
        <v>0</v>
      </c>
      <c r="K52" s="25">
        <v>0</v>
      </c>
      <c r="L52" s="25">
        <v>0</v>
      </c>
      <c r="M52" s="25">
        <v>0</v>
      </c>
      <c r="N52" s="26">
        <v>0</v>
      </c>
    </row>
    <row r="53" spans="1:14" ht="30">
      <c r="A53" s="18" t="s">
        <v>70</v>
      </c>
      <c r="B53" s="19">
        <f t="shared" si="3"/>
        <v>0</v>
      </c>
      <c r="C53" s="20">
        <v>0</v>
      </c>
      <c r="D53" s="21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5">
        <v>0</v>
      </c>
      <c r="K53" s="25">
        <v>0</v>
      </c>
      <c r="L53" s="25">
        <v>0</v>
      </c>
      <c r="M53" s="25">
        <v>0</v>
      </c>
      <c r="N53" s="26">
        <v>0</v>
      </c>
    </row>
    <row r="54" spans="1:14" ht="30">
      <c r="A54" s="18" t="s">
        <v>71</v>
      </c>
      <c r="B54" s="19">
        <f t="shared" si="3"/>
        <v>0</v>
      </c>
      <c r="C54" s="20">
        <v>0</v>
      </c>
      <c r="D54" s="21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5">
        <v>0</v>
      </c>
      <c r="K54" s="25">
        <v>0</v>
      </c>
      <c r="L54" s="25">
        <v>0</v>
      </c>
      <c r="M54" s="25">
        <v>0</v>
      </c>
      <c r="N54" s="26">
        <v>0</v>
      </c>
    </row>
    <row r="55" spans="1:14" ht="30">
      <c r="A55" s="18" t="s">
        <v>72</v>
      </c>
      <c r="B55" s="19">
        <f t="shared" si="3"/>
        <v>0</v>
      </c>
      <c r="C55" s="20">
        <v>0</v>
      </c>
      <c r="D55" s="21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5">
        <v>0</v>
      </c>
      <c r="K55" s="25">
        <v>0</v>
      </c>
      <c r="L55" s="35">
        <v>0</v>
      </c>
      <c r="M55" s="25">
        <v>0</v>
      </c>
      <c r="N55" s="26">
        <v>0</v>
      </c>
    </row>
    <row r="56" spans="1:14" ht="30">
      <c r="A56" s="18" t="s">
        <v>73</v>
      </c>
      <c r="B56" s="19">
        <f t="shared" si="3"/>
        <v>58908.13</v>
      </c>
      <c r="C56" s="20">
        <v>0</v>
      </c>
      <c r="D56" s="21">
        <v>0</v>
      </c>
      <c r="E56" s="22">
        <v>0</v>
      </c>
      <c r="F56" s="22">
        <v>54130.13</v>
      </c>
      <c r="G56" s="22">
        <v>0</v>
      </c>
      <c r="H56" s="22">
        <v>0</v>
      </c>
      <c r="I56" s="22">
        <v>4778</v>
      </c>
      <c r="J56" s="25">
        <v>0</v>
      </c>
      <c r="K56" s="25">
        <v>0</v>
      </c>
      <c r="L56" s="25">
        <v>0</v>
      </c>
      <c r="M56" s="25">
        <v>0</v>
      </c>
      <c r="N56" s="26">
        <v>0</v>
      </c>
    </row>
    <row r="57" spans="1:14" ht="30">
      <c r="A57" s="18" t="s">
        <v>74</v>
      </c>
      <c r="B57" s="19">
        <f t="shared" si="3"/>
        <v>0</v>
      </c>
      <c r="C57" s="20">
        <v>0</v>
      </c>
      <c r="D57" s="21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5">
        <v>0</v>
      </c>
      <c r="K57" s="25">
        <v>0</v>
      </c>
      <c r="L57" s="25">
        <v>0</v>
      </c>
      <c r="M57" s="25">
        <v>0</v>
      </c>
      <c r="N57" s="26">
        <v>0</v>
      </c>
    </row>
    <row r="58" spans="1:14" ht="30">
      <c r="A58" s="18" t="s">
        <v>75</v>
      </c>
      <c r="B58" s="19">
        <f t="shared" si="3"/>
        <v>0</v>
      </c>
      <c r="C58" s="20">
        <v>0</v>
      </c>
      <c r="D58" s="21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5">
        <v>0</v>
      </c>
      <c r="K58" s="25">
        <v>0</v>
      </c>
      <c r="L58" s="25">
        <v>0</v>
      </c>
      <c r="M58" s="25">
        <v>0</v>
      </c>
      <c r="N58" s="26">
        <v>0</v>
      </c>
    </row>
    <row r="59" spans="1:14">
      <c r="A59" s="18" t="s">
        <v>76</v>
      </c>
      <c r="B59" s="19">
        <f t="shared" si="3"/>
        <v>0</v>
      </c>
      <c r="C59" s="20">
        <v>0</v>
      </c>
      <c r="D59" s="21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5">
        <v>0</v>
      </c>
      <c r="K59" s="25">
        <v>0</v>
      </c>
      <c r="L59" s="25">
        <v>0</v>
      </c>
      <c r="M59" s="25">
        <v>0</v>
      </c>
      <c r="N59" s="26">
        <v>0</v>
      </c>
    </row>
    <row r="60" spans="1:14" ht="45">
      <c r="A60" s="18" t="s">
        <v>77</v>
      </c>
      <c r="B60" s="19">
        <f t="shared" si="3"/>
        <v>125068.2</v>
      </c>
      <c r="C60" s="20">
        <v>0</v>
      </c>
      <c r="D60" s="21">
        <v>0</v>
      </c>
      <c r="E60" s="22">
        <v>125068.2</v>
      </c>
      <c r="F60" s="22">
        <v>0</v>
      </c>
      <c r="G60" s="22">
        <v>0</v>
      </c>
      <c r="H60" s="22">
        <v>0</v>
      </c>
      <c r="I60" s="22">
        <v>0</v>
      </c>
      <c r="J60" s="25">
        <v>0</v>
      </c>
      <c r="K60" s="25">
        <v>0</v>
      </c>
      <c r="L60" s="25">
        <v>0</v>
      </c>
      <c r="M60" s="25">
        <v>0</v>
      </c>
      <c r="N60" s="26">
        <v>0</v>
      </c>
    </row>
    <row r="61" spans="1:14">
      <c r="A61" s="11" t="s">
        <v>78</v>
      </c>
      <c r="B61" s="31">
        <f>SUM(C61:N61)</f>
        <v>0</v>
      </c>
      <c r="C61" s="32">
        <f>SUM(C62:C65)</f>
        <v>0</v>
      </c>
      <c r="D61" s="32">
        <f t="shared" ref="D61:H61" si="12">SUM(D62:D65)</f>
        <v>0</v>
      </c>
      <c r="E61" s="32">
        <f t="shared" si="12"/>
        <v>0</v>
      </c>
      <c r="F61" s="32">
        <f t="shared" si="12"/>
        <v>0</v>
      </c>
      <c r="G61" s="32">
        <f t="shared" si="12"/>
        <v>0</v>
      </c>
      <c r="H61" s="32">
        <f t="shared" si="12"/>
        <v>0</v>
      </c>
      <c r="I61" s="32">
        <f>SUM(I62:I65)</f>
        <v>0</v>
      </c>
      <c r="J61" s="32">
        <f t="shared" ref="J61:N61" si="13">SUM(J62:J65)</f>
        <v>0</v>
      </c>
      <c r="K61" s="32">
        <f t="shared" si="13"/>
        <v>0</v>
      </c>
      <c r="L61" s="32">
        <f t="shared" si="13"/>
        <v>0</v>
      </c>
      <c r="M61" s="32">
        <f t="shared" si="13"/>
        <v>0</v>
      </c>
      <c r="N61" s="32">
        <f t="shared" si="13"/>
        <v>0</v>
      </c>
    </row>
    <row r="62" spans="1:14">
      <c r="A62" s="18" t="s">
        <v>79</v>
      </c>
      <c r="B62" s="19">
        <f t="shared" si="3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5">
        <v>0</v>
      </c>
      <c r="K62" s="25">
        <v>0</v>
      </c>
      <c r="L62" s="25">
        <v>0</v>
      </c>
      <c r="M62" s="25">
        <v>0</v>
      </c>
      <c r="N62" s="26">
        <v>0</v>
      </c>
    </row>
    <row r="63" spans="1:14">
      <c r="A63" s="18" t="s">
        <v>80</v>
      </c>
      <c r="B63" s="19">
        <f t="shared" si="3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5">
        <v>0</v>
      </c>
      <c r="K63" s="25">
        <v>0</v>
      </c>
      <c r="L63" s="25">
        <v>0</v>
      </c>
      <c r="M63" s="25">
        <v>0</v>
      </c>
      <c r="N63" s="26">
        <v>0</v>
      </c>
    </row>
    <row r="64" spans="1:14" ht="30">
      <c r="A64" s="18" t="s">
        <v>81</v>
      </c>
      <c r="B64" s="19">
        <f t="shared" si="3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5">
        <v>0</v>
      </c>
      <c r="K64" s="25">
        <v>0</v>
      </c>
      <c r="L64" s="25">
        <v>0</v>
      </c>
      <c r="M64" s="25">
        <v>0</v>
      </c>
      <c r="N64" s="26">
        <v>0</v>
      </c>
    </row>
    <row r="65" spans="1:17" ht="45">
      <c r="A65" s="18" t="s">
        <v>82</v>
      </c>
      <c r="B65" s="19">
        <f t="shared" si="3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5">
        <v>0</v>
      </c>
      <c r="K65" s="25">
        <v>0</v>
      </c>
      <c r="L65" s="25">
        <v>0</v>
      </c>
      <c r="M65" s="25">
        <v>0</v>
      </c>
      <c r="N65" s="26">
        <v>0</v>
      </c>
    </row>
    <row r="66" spans="1:17" s="37" customFormat="1" ht="30">
      <c r="A66" s="38" t="s">
        <v>83</v>
      </c>
      <c r="B66" s="31">
        <f>SUM(C66:N66)</f>
        <v>0</v>
      </c>
      <c r="C66" s="13">
        <f>SUM(C67:C68)</f>
        <v>0</v>
      </c>
      <c r="D66" s="13">
        <f>SUM(D67:D68)</f>
        <v>0</v>
      </c>
      <c r="E66" s="13">
        <f t="shared" ref="E66:H66" si="14">SUM(E67:E68)</f>
        <v>0</v>
      </c>
      <c r="F66" s="13">
        <f t="shared" si="14"/>
        <v>0</v>
      </c>
      <c r="G66" s="13">
        <f t="shared" si="14"/>
        <v>0</v>
      </c>
      <c r="H66" s="13">
        <f t="shared" si="14"/>
        <v>0</v>
      </c>
      <c r="I66" s="13">
        <f>SUM(I67:I68)</f>
        <v>0</v>
      </c>
      <c r="J66" s="13">
        <f t="shared" ref="J66:N66" si="15">SUM(J67:J68)</f>
        <v>0</v>
      </c>
      <c r="K66" s="13">
        <f t="shared" si="15"/>
        <v>0</v>
      </c>
      <c r="L66" s="13">
        <f t="shared" si="15"/>
        <v>0</v>
      </c>
      <c r="M66" s="13">
        <f t="shared" si="15"/>
        <v>0</v>
      </c>
      <c r="N66" s="13">
        <f t="shared" si="15"/>
        <v>0</v>
      </c>
    </row>
    <row r="67" spans="1:17">
      <c r="A67" s="18" t="s">
        <v>84</v>
      </c>
      <c r="B67" s="31">
        <f t="shared" ref="B67:B81" si="16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5">
        <v>0</v>
      </c>
      <c r="K67" s="25">
        <v>0</v>
      </c>
      <c r="L67" s="25">
        <v>0</v>
      </c>
      <c r="M67" s="25">
        <v>0</v>
      </c>
      <c r="N67" s="26">
        <v>0</v>
      </c>
    </row>
    <row r="68" spans="1:17" ht="30">
      <c r="A68" s="18" t="s">
        <v>85</v>
      </c>
      <c r="B68" s="31">
        <f t="shared" si="16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5">
        <v>0</v>
      </c>
      <c r="K68" s="25">
        <v>0</v>
      </c>
      <c r="L68" s="25">
        <v>0</v>
      </c>
      <c r="M68" s="25">
        <v>0</v>
      </c>
      <c r="N68" s="26">
        <v>0</v>
      </c>
    </row>
    <row r="69" spans="1:17" s="37" customFormat="1">
      <c r="A69" s="11" t="s">
        <v>86</v>
      </c>
      <c r="B69" s="31">
        <f t="shared" si="16"/>
        <v>0</v>
      </c>
      <c r="C69" s="32">
        <f>SUM(C70:C72)</f>
        <v>0</v>
      </c>
      <c r="D69" s="32">
        <f t="shared" ref="D69:H69" si="17">SUM(D70:D72)</f>
        <v>0</v>
      </c>
      <c r="E69" s="32">
        <f t="shared" si="17"/>
        <v>0</v>
      </c>
      <c r="F69" s="32">
        <f t="shared" si="17"/>
        <v>0</v>
      </c>
      <c r="G69" s="32">
        <f t="shared" si="17"/>
        <v>0</v>
      </c>
      <c r="H69" s="32">
        <f t="shared" si="17"/>
        <v>0</v>
      </c>
      <c r="I69" s="32">
        <f>SUM(I70:I72)</f>
        <v>0</v>
      </c>
      <c r="J69" s="32">
        <f t="shared" ref="J69:N69" si="18">SUM(J70:J72)</f>
        <v>0</v>
      </c>
      <c r="K69" s="32">
        <f t="shared" si="18"/>
        <v>0</v>
      </c>
      <c r="L69" s="32">
        <f t="shared" si="18"/>
        <v>0</v>
      </c>
      <c r="M69" s="32">
        <f t="shared" si="18"/>
        <v>0</v>
      </c>
      <c r="N69" s="32">
        <f t="shared" si="18"/>
        <v>0</v>
      </c>
    </row>
    <row r="70" spans="1:17" ht="30">
      <c r="A70" s="18" t="s">
        <v>87</v>
      </c>
      <c r="B70" s="31">
        <f t="shared" si="16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5">
        <v>0</v>
      </c>
      <c r="K70" s="25">
        <v>0</v>
      </c>
      <c r="L70" s="25">
        <v>0</v>
      </c>
      <c r="M70" s="25">
        <v>0</v>
      </c>
      <c r="N70" s="26">
        <v>0</v>
      </c>
    </row>
    <row r="71" spans="1:17" ht="30">
      <c r="A71" s="39" t="s">
        <v>88</v>
      </c>
      <c r="B71" s="40">
        <f t="shared" si="16"/>
        <v>0</v>
      </c>
      <c r="C71" s="41">
        <v>0</v>
      </c>
      <c r="D71" s="42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5"/>
    </row>
    <row r="72" spans="1:17" ht="27.75" customHeight="1">
      <c r="A72" s="18" t="s">
        <v>89</v>
      </c>
      <c r="B72" s="31">
        <f t="shared" si="16"/>
        <v>0</v>
      </c>
      <c r="C72" s="46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</row>
    <row r="73" spans="1:17">
      <c r="A73" s="47" t="s">
        <v>90</v>
      </c>
      <c r="B73" s="48">
        <f t="shared" si="16"/>
        <v>87846233.210000008</v>
      </c>
      <c r="C73" s="48">
        <f>C9+C15+C25+C35+C51+C61+C66+C69</f>
        <v>8482556.0899999999</v>
      </c>
      <c r="D73" s="48">
        <f>D69+D66+D61+D51+D43+D35+D25+D15+D9</f>
        <v>9958491.9499999993</v>
      </c>
      <c r="E73" s="48">
        <f>E69+E66+E61+E51+E43+E35+E25+E15+E9</f>
        <v>16376112.800000001</v>
      </c>
      <c r="F73" s="48">
        <f>F66+F61+F51+F25+F15+F9</f>
        <v>9332467.75</v>
      </c>
      <c r="G73" s="48">
        <f>+G9+G15+G25+G35+G43+G51+G60+G66+G69</f>
        <v>10363612.73</v>
      </c>
      <c r="H73" s="48">
        <f>H9+H15+H25+H35+H51</f>
        <v>14114532.66</v>
      </c>
      <c r="I73" s="48">
        <f>+I51+I25+I15++I9</f>
        <v>9731814</v>
      </c>
      <c r="J73" s="48">
        <f t="shared" ref="J73:N73" si="19">+J51+J25+J15++J9</f>
        <v>9486645.2300000004</v>
      </c>
      <c r="K73" s="48">
        <f t="shared" si="19"/>
        <v>0</v>
      </c>
      <c r="L73" s="48">
        <f t="shared" si="19"/>
        <v>0</v>
      </c>
      <c r="M73" s="48">
        <f t="shared" si="19"/>
        <v>0</v>
      </c>
      <c r="N73" s="48">
        <f t="shared" si="19"/>
        <v>0</v>
      </c>
      <c r="O73" s="49"/>
      <c r="P73" s="49"/>
      <c r="Q73" s="49"/>
    </row>
    <row r="74" spans="1:17">
      <c r="A74" s="50" t="s">
        <v>91</v>
      </c>
      <c r="B74" s="51">
        <f t="shared" si="16"/>
        <v>0</v>
      </c>
      <c r="C74" s="51">
        <v>0</v>
      </c>
      <c r="D74" s="52">
        <v>0</v>
      </c>
      <c r="E74" s="51">
        <v>0</v>
      </c>
      <c r="F74" s="51"/>
      <c r="G74" s="51">
        <v>0</v>
      </c>
      <c r="H74" s="53">
        <f>H75+H76+H77+H78+H79+H80+H81+H82</f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</row>
    <row r="75" spans="1:17" s="37" customFormat="1" ht="30">
      <c r="A75" s="11" t="s">
        <v>92</v>
      </c>
      <c r="B75" s="31">
        <f t="shared" si="16"/>
        <v>0</v>
      </c>
      <c r="C75" s="55">
        <v>0</v>
      </c>
      <c r="D75" s="56">
        <v>0</v>
      </c>
      <c r="E75" s="57">
        <v>0</v>
      </c>
      <c r="F75" s="57">
        <v>0</v>
      </c>
      <c r="G75" s="57">
        <v>0</v>
      </c>
      <c r="H75" s="57">
        <v>0</v>
      </c>
      <c r="I75" s="35">
        <f>SUM(I76:I77)</f>
        <v>0</v>
      </c>
      <c r="J75" s="35">
        <f t="shared" ref="J75:N75" si="20">SUM(J76:J77)</f>
        <v>0</v>
      </c>
      <c r="K75" s="35">
        <f t="shared" si="20"/>
        <v>0</v>
      </c>
      <c r="L75" s="35">
        <f t="shared" si="20"/>
        <v>0</v>
      </c>
      <c r="M75" s="35">
        <f t="shared" si="20"/>
        <v>0</v>
      </c>
      <c r="N75" s="35">
        <f t="shared" si="20"/>
        <v>0</v>
      </c>
    </row>
    <row r="76" spans="1:17" ht="30">
      <c r="A76" s="18" t="s">
        <v>93</v>
      </c>
      <c r="B76" s="31">
        <f t="shared" si="16"/>
        <v>0</v>
      </c>
      <c r="C76" s="58">
        <v>0</v>
      </c>
      <c r="D76" s="59">
        <v>0</v>
      </c>
      <c r="E76" s="60">
        <v>0</v>
      </c>
      <c r="F76" s="60">
        <v>0</v>
      </c>
      <c r="G76" s="60">
        <v>0</v>
      </c>
      <c r="H76" s="60">
        <v>0</v>
      </c>
      <c r="I76" s="25">
        <v>0</v>
      </c>
      <c r="J76" s="61">
        <v>0</v>
      </c>
      <c r="K76" s="25">
        <v>0</v>
      </c>
      <c r="L76" s="45">
        <v>0</v>
      </c>
      <c r="M76" s="25">
        <v>0</v>
      </c>
      <c r="N76" s="26">
        <v>0</v>
      </c>
    </row>
    <row r="77" spans="1:17" ht="30">
      <c r="A77" s="18" t="s">
        <v>94</v>
      </c>
      <c r="B77" s="31">
        <f t="shared" si="16"/>
        <v>0</v>
      </c>
      <c r="C77" s="58">
        <v>0</v>
      </c>
      <c r="D77" s="59">
        <v>0</v>
      </c>
      <c r="E77" s="60">
        <v>0</v>
      </c>
      <c r="F77" s="60">
        <v>0</v>
      </c>
      <c r="G77" s="60">
        <v>0</v>
      </c>
      <c r="H77" s="60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6">
        <v>0</v>
      </c>
    </row>
    <row r="78" spans="1:17" s="37" customFormat="1">
      <c r="A78" s="11" t="s">
        <v>95</v>
      </c>
      <c r="B78" s="31">
        <f t="shared" si="16"/>
        <v>0</v>
      </c>
      <c r="C78" s="55">
        <v>0</v>
      </c>
      <c r="D78" s="56">
        <v>0</v>
      </c>
      <c r="E78" s="57">
        <v>0</v>
      </c>
      <c r="F78" s="57">
        <v>0</v>
      </c>
      <c r="G78" s="57">
        <v>0</v>
      </c>
      <c r="H78" s="57">
        <v>0</v>
      </c>
      <c r="I78" s="35">
        <f>SUM(I79:I80)</f>
        <v>0</v>
      </c>
      <c r="J78" s="35">
        <f t="shared" ref="J78:N78" si="21">SUM(J79:J80)</f>
        <v>0</v>
      </c>
      <c r="K78" s="35">
        <f t="shared" si="21"/>
        <v>0</v>
      </c>
      <c r="L78" s="35">
        <f t="shared" si="21"/>
        <v>0</v>
      </c>
      <c r="M78" s="35">
        <f t="shared" si="21"/>
        <v>0</v>
      </c>
      <c r="N78" s="35">
        <f t="shared" si="21"/>
        <v>0</v>
      </c>
    </row>
    <row r="79" spans="1:17" ht="30">
      <c r="A79" s="18" t="s">
        <v>96</v>
      </c>
      <c r="B79" s="31">
        <f t="shared" si="16"/>
        <v>0</v>
      </c>
      <c r="C79" s="58">
        <v>0</v>
      </c>
      <c r="D79" s="59">
        <v>0</v>
      </c>
      <c r="E79" s="60">
        <v>0</v>
      </c>
      <c r="F79" s="60">
        <v>0</v>
      </c>
      <c r="G79" s="60">
        <v>0</v>
      </c>
      <c r="H79" s="22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6">
        <v>0</v>
      </c>
    </row>
    <row r="80" spans="1:17" ht="30">
      <c r="A80" s="18" t="s">
        <v>97</v>
      </c>
      <c r="B80" s="31">
        <f t="shared" si="16"/>
        <v>0</v>
      </c>
      <c r="C80" s="58">
        <v>0</v>
      </c>
      <c r="D80" s="59">
        <v>0</v>
      </c>
      <c r="E80" s="60">
        <v>0</v>
      </c>
      <c r="F80" s="60">
        <v>0</v>
      </c>
      <c r="G80" s="60">
        <v>0</v>
      </c>
      <c r="H80" s="60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6">
        <v>0</v>
      </c>
    </row>
    <row r="81" spans="1:14" s="37" customFormat="1" ht="30">
      <c r="A81" s="11" t="s">
        <v>98</v>
      </c>
      <c r="B81" s="31">
        <f t="shared" si="16"/>
        <v>0</v>
      </c>
      <c r="C81" s="55">
        <v>0</v>
      </c>
      <c r="D81" s="56">
        <v>0</v>
      </c>
      <c r="E81" s="57">
        <v>0</v>
      </c>
      <c r="F81" s="57">
        <v>0</v>
      </c>
      <c r="G81" s="57">
        <v>0</v>
      </c>
      <c r="H81" s="57">
        <v>0</v>
      </c>
      <c r="I81" s="35">
        <f>SUM(I82)</f>
        <v>0</v>
      </c>
      <c r="J81" s="35">
        <f t="shared" ref="J81:N81" si="22">SUM(J82)</f>
        <v>0</v>
      </c>
      <c r="K81" s="35">
        <f t="shared" si="22"/>
        <v>0</v>
      </c>
      <c r="L81" s="35">
        <f t="shared" si="22"/>
        <v>0</v>
      </c>
      <c r="M81" s="35">
        <f t="shared" si="22"/>
        <v>0</v>
      </c>
      <c r="N81" s="35">
        <f t="shared" si="22"/>
        <v>0</v>
      </c>
    </row>
    <row r="82" spans="1:14" ht="30">
      <c r="A82" s="18" t="s">
        <v>99</v>
      </c>
      <c r="B82" s="58">
        <v>0</v>
      </c>
      <c r="C82" s="58">
        <v>0</v>
      </c>
      <c r="D82" s="59">
        <v>0</v>
      </c>
      <c r="E82" s="60">
        <v>0</v>
      </c>
      <c r="F82" s="60">
        <v>0</v>
      </c>
      <c r="G82" s="60">
        <v>0</v>
      </c>
      <c r="H82" s="60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6">
        <v>0</v>
      </c>
    </row>
    <row r="83" spans="1:14">
      <c r="A83" s="62" t="s">
        <v>100</v>
      </c>
      <c r="B83" s="48"/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f>H74</f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</row>
    <row r="84" spans="1:14">
      <c r="B84" s="63"/>
      <c r="C84" s="64"/>
      <c r="D84" s="59"/>
      <c r="E84" s="60"/>
      <c r="F84" s="60"/>
      <c r="G84" s="60"/>
      <c r="H84" s="60"/>
      <c r="I84" s="25"/>
      <c r="J84" s="25"/>
      <c r="K84" s="65">
        <v>0</v>
      </c>
      <c r="L84" s="65">
        <v>0</v>
      </c>
      <c r="M84" s="65">
        <v>0</v>
      </c>
      <c r="N84" s="26">
        <v>0</v>
      </c>
    </row>
    <row r="85" spans="1:14" ht="31.5">
      <c r="A85" s="66" t="s">
        <v>101</v>
      </c>
      <c r="B85" s="67">
        <f>SUM(C85:N85)</f>
        <v>87846233.210000008</v>
      </c>
      <c r="C85" s="68">
        <f>+C73+C83</f>
        <v>8482556.0899999999</v>
      </c>
      <c r="D85" s="69">
        <f t="shared" ref="D85:N85" si="23">+D73+D83</f>
        <v>9958491.9499999993</v>
      </c>
      <c r="E85" s="70">
        <f>+E73+E83</f>
        <v>16376112.800000001</v>
      </c>
      <c r="F85" s="70">
        <f t="shared" si="23"/>
        <v>9332467.75</v>
      </c>
      <c r="G85" s="70">
        <f t="shared" si="23"/>
        <v>10363612.73</v>
      </c>
      <c r="H85" s="70">
        <f t="shared" si="23"/>
        <v>14114532.66</v>
      </c>
      <c r="I85" s="70">
        <f>+I73+I83</f>
        <v>9731814</v>
      </c>
      <c r="J85" s="70">
        <f t="shared" si="23"/>
        <v>9486645.2300000004</v>
      </c>
      <c r="K85" s="70">
        <f t="shared" si="23"/>
        <v>0</v>
      </c>
      <c r="L85" s="70">
        <f t="shared" si="23"/>
        <v>0</v>
      </c>
      <c r="M85" s="70">
        <f t="shared" si="23"/>
        <v>0</v>
      </c>
      <c r="N85" s="70">
        <f t="shared" si="23"/>
        <v>0</v>
      </c>
    </row>
    <row r="86" spans="1:14">
      <c r="A86" t="s">
        <v>102</v>
      </c>
      <c r="I86" s="45"/>
      <c r="J86" s="45"/>
      <c r="K86" s="45"/>
      <c r="L86" s="45"/>
      <c r="M86" s="45"/>
      <c r="N86" s="45"/>
    </row>
    <row r="87" spans="1:14">
      <c r="E87" t="s">
        <v>103</v>
      </c>
    </row>
    <row r="88" spans="1:14">
      <c r="M88" s="45"/>
    </row>
    <row r="94" spans="1:14" s="72" customFormat="1" ht="18.75">
      <c r="A94" s="71"/>
      <c r="G94" s="71"/>
      <c r="H94" s="71"/>
    </row>
    <row r="95" spans="1:14" s="72" customFormat="1" ht="18.75">
      <c r="A95" s="76" t="s">
        <v>104</v>
      </c>
      <c r="B95" s="76"/>
      <c r="G95" s="73" t="s">
        <v>105</v>
      </c>
    </row>
    <row r="96" spans="1:14" s="72" customFormat="1" ht="18.75">
      <c r="A96" s="74" t="s">
        <v>106</v>
      </c>
      <c r="B96" s="74"/>
      <c r="G96" s="74" t="s">
        <v>107</v>
      </c>
      <c r="H96" s="75"/>
      <c r="I96" s="75"/>
    </row>
    <row r="97" spans="3:5" s="72" customFormat="1" ht="18.75"/>
    <row r="98" spans="3:5" s="72" customFormat="1" ht="18.75"/>
    <row r="99" spans="3:5" s="72" customFormat="1" ht="18.75">
      <c r="C99" s="76" t="s">
        <v>108</v>
      </c>
      <c r="D99" s="76"/>
      <c r="E99" s="76"/>
    </row>
    <row r="100" spans="3:5" s="72" customFormat="1" ht="18.75">
      <c r="C100" s="74" t="s">
        <v>109</v>
      </c>
      <c r="D100" s="74"/>
      <c r="E100" s="74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6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2022-07-05T12:33:36Z</dcterms:created>
  <dcterms:modified xsi:type="dcterms:W3CDTF">2025-03-07T15:49:53Z</dcterms:modified>
  <cp:category/>
  <cp:contentStatus/>
</cp:coreProperties>
</file>