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10507"/>
  <workbookPr defaultThemeVersion="124226"/>
  <mc:AlternateContent xmlns:mc="http://schemas.openxmlformats.org/markup-compatibility/2006">
    <mc:Choice Requires="x15">
      <x15ac:absPath xmlns:x15ac="http://schemas.microsoft.com/office/spreadsheetml/2010/11/ac" url="/Users/jennycampechano/Desktop/ONESVIE/planeacion estra/info/"/>
    </mc:Choice>
  </mc:AlternateContent>
  <xr:revisionPtr revIDLastSave="0" documentId="8_{8454CB08-6933-2C44-A6AE-1EAA43F0657B}" xr6:coauthVersionLast="47" xr6:coauthVersionMax="47" xr10:uidLastSave="{00000000-0000-0000-0000-000000000000}"/>
  <bookViews>
    <workbookView xWindow="0" yWindow="500" windowWidth="38400" windowHeight="19980" activeTab="1"/>
  </bookViews>
  <sheets>
    <sheet name="Produc. 2018" sheetId="4" r:id="rId1"/>
    <sheet name="Sheet1" sheetId="5" r:id="rId2"/>
    <sheet name="Hoja1" sheetId="6"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5" i="6" l="1"/>
  <c r="H6" i="6"/>
  <c r="H7" i="6"/>
  <c r="H8" i="6"/>
  <c r="C5" i="6" s="1"/>
  <c r="AF10" i="5"/>
  <c r="AF11" i="5"/>
  <c r="AF12" i="5"/>
  <c r="AF13" i="5"/>
  <c r="AF14" i="5"/>
  <c r="AF16" i="5"/>
  <c r="AF23" i="5"/>
  <c r="AF25" i="5"/>
  <c r="AF26" i="5" s="1"/>
  <c r="AF29" i="5"/>
  <c r="AF36" i="5" s="1"/>
  <c r="AF31" i="5"/>
  <c r="AF33" i="5"/>
  <c r="AF35" i="5"/>
  <c r="AF42" i="5"/>
  <c r="AF44" i="5"/>
  <c r="AF48" i="5"/>
  <c r="AF50" i="5"/>
  <c r="AF54" i="5"/>
  <c r="AF55" i="5" l="1"/>
  <c r="AF9" i="5" s="1"/>
</calcChain>
</file>

<file path=xl/sharedStrings.xml><?xml version="1.0" encoding="utf-8"?>
<sst xmlns="http://schemas.openxmlformats.org/spreadsheetml/2006/main" count="358" uniqueCount="284">
  <si>
    <t>Estrategia Nacional de Desarrollo a Contribuir</t>
  </si>
  <si>
    <t>BENEFICIARIO</t>
  </si>
  <si>
    <t xml:space="preserve">UNIDAD DE MEDIDA </t>
  </si>
  <si>
    <t>Ejec</t>
  </si>
  <si>
    <t>Obj. Gral.</t>
  </si>
  <si>
    <t>Obj. Esp.</t>
  </si>
  <si>
    <t>2do. Trimestre 
abril-junio</t>
  </si>
  <si>
    <t>3er. Trimestre 
julio-septiembre</t>
  </si>
  <si>
    <t>Programación Fisica Financiera Anual</t>
  </si>
  <si>
    <t>1er. Trimestre 
enero-marzo</t>
  </si>
  <si>
    <t>4to. Trimestre octubre-diciembre</t>
  </si>
  <si>
    <t>Subcapitulo:</t>
  </si>
  <si>
    <t>Unidad Ejecutora:</t>
  </si>
  <si>
    <t xml:space="preserve">Programación Fisica </t>
  </si>
  <si>
    <t>Programación Financiera</t>
  </si>
  <si>
    <t xml:space="preserve">Programa:
</t>
  </si>
  <si>
    <t>3800-Evaluaciones visuales rápidas a las infraestructuras, edificaciones y líneas vitales</t>
  </si>
  <si>
    <t>3802-Evaluaciones sísmicas detalladas de las estructuras públicas y privadas</t>
  </si>
  <si>
    <t>5687-Mapas de exposición de daños</t>
  </si>
  <si>
    <t>5688-Diseño de Retrofit para mitigar las vulnerabilidades identificadas</t>
  </si>
  <si>
    <t>ACTIVIDAD</t>
  </si>
  <si>
    <t>Talleres de capacitacion (SISMICO)</t>
  </si>
  <si>
    <t xml:space="preserve"> Programada</t>
  </si>
  <si>
    <t>Programación Fisica</t>
  </si>
  <si>
    <t>Ejecutada</t>
  </si>
  <si>
    <t>Meta Formulada 2018</t>
  </si>
  <si>
    <t>Financiera</t>
  </si>
  <si>
    <t>Programada</t>
  </si>
  <si>
    <t>1er. Trimestre 
Enero-Marzo</t>
  </si>
  <si>
    <t>2do. Trimestre
 Abril-Junio</t>
  </si>
  <si>
    <t>3er. Trimestre 
Julio-Septiembre</t>
  </si>
  <si>
    <t>4to. Trimestre 
Octubre-Diciembre</t>
  </si>
  <si>
    <t>PRODUCTO</t>
  </si>
  <si>
    <t>Eje</t>
  </si>
  <si>
    <t>Informes</t>
  </si>
  <si>
    <t>R-ONESVIE-001</t>
  </si>
  <si>
    <t>R-ONESVIE-002</t>
  </si>
  <si>
    <t>R-ONESVIE-003</t>
  </si>
  <si>
    <t>R-ONESVIE-004</t>
  </si>
  <si>
    <t>PROGRAMACION FISICA FINACIERA ANUAL  2020</t>
  </si>
  <si>
    <t>1.-Diagnostico Territorial  sobre Riesgos a Desastres   
2.-Evaluacion de la Amenaza
3.-Caracterizacion de la Exposicion
4.-Clasificacion general de activos y valoracion
5.-Caracterizacion de la Vulnerabilidad
6.-Descripcion de tipos constructivos
7.-Analisis del Riesgo
8.-Mapas de exposicion multiamenazas (Campo cercano a fallas tectonicas, inundaciones, deslizamientos entre otras)</t>
  </si>
  <si>
    <t>CODIGO-ONESVIE</t>
  </si>
  <si>
    <t>INDICADOR</t>
  </si>
  <si>
    <t>Eje No.1
Un Estado social y democratico de derecho, con instituciones que actuan con ética, transparencia y eficacia al servicio de una sociedad responsable y participativa, que garantiza la seguridad y promueve la equidad, la gobernabilidad, la convivencia pacififica y el desarrollo nacional y local.</t>
  </si>
  <si>
    <t>Objetivo General 1.1
Administracion pública eficiente, transparente y orientada a resultados</t>
  </si>
  <si>
    <t>2.-Plan de capacitacion a Maestros Constructores</t>
  </si>
  <si>
    <t>3.-Plan de Capacitacion a profesionales de la Ingenieria en materia de ingenieria sismorresistente</t>
  </si>
  <si>
    <t>REQURIMIENTOS FINANCIEROS 
/NO FINANCIEROS</t>
  </si>
  <si>
    <t>1. Presentación de la propuesta a las entidades competentes 
2. realización contrato.   
3. levantamiento arquitectónico  a la edificación 
4. Realización de ensayos destructivos y no destructivos
5. ensayo de testigos en el laboratorio   
6. levantamiento estructural  
7. realización de planos e informe del levantamiento arquitectónico y estructural
8. informe de laboratorio     
9. recepción del estudio geotécnico      
10. modelación de la edificación objeto de estudio 
11. análisis de los resultados</t>
  </si>
  <si>
    <t xml:space="preserve">1. analisis de reforzamiento estructural si lo amerita
2. Elaboración de planos de reforzamiento
3. elaboración de informes     
4.  presentación del informe a la dirección de la institución
</t>
  </si>
  <si>
    <t xml:space="preserve">Implementar   medidas estructurales que se deberán implementar en la misma, para eliminar su vulnerabilidad. </t>
  </si>
  <si>
    <t xml:space="preserve">evaluacion visual rapida </t>
  </si>
  <si>
    <t>costo</t>
  </si>
  <si>
    <t>evaluacion detalladada</t>
  </si>
  <si>
    <t>propuestas de reforzamiento</t>
  </si>
  <si>
    <t xml:space="preserve">generaciones de mapas </t>
  </si>
  <si>
    <t>capacitaciones</t>
  </si>
  <si>
    <t>PRESUPUESTO</t>
  </si>
  <si>
    <t>Software, Servidores de Informacion, Computadoras, Refrigerio, mobiliario de Oficinas, Material Gastable, Recursos Humanos, Viaticos, Equipos y Herramientas para el Laboratorio de Ingenieris Sismorresistente,Talleres, cursos, diplomados</t>
  </si>
  <si>
    <t xml:space="preserve">Instituciones Publicas primera fase </t>
  </si>
  <si>
    <t xml:space="preserve">1.-Numero de Planes  de capacitacion a lo interno de la ONESVIE.
2.-Numero de Manuales para la Capacitacion a Maestros Constructores.
3.- Numero de Planes para la capacitacion a Maestros Constructores.
4.-Numero de Sistema Diseñado para la Red Nacional de Evaluadores Estructurales Pre y Post evento
5.-Numero de Planes de Capacitacion a la Red Nac- de Evaluadores </t>
  </si>
  <si>
    <t>Recursos Humanos, Contratacion de especialistas, Computadoras, Refrigerio,  Material Gastable, Recursos Humanos, Viaticos, Recursos Humanos, Alquiler de salon para impartir las capacitaciones</t>
  </si>
  <si>
    <t>R-ONESVIE-005</t>
  </si>
  <si>
    <t>R-ONESVIE-006</t>
  </si>
  <si>
    <t>Diagramacion y estandarizacion de Publicaciones</t>
  </si>
  <si>
    <t>Expasion de las Redes Sociales</t>
  </si>
  <si>
    <t xml:space="preserve">1.1.
Estructurar una administracion pública eficiente que actúe con honestidad, transparencia y rendicion de cuentas y se oriente a la obtencion de resultados en beneficiosde la sociedad y del desarrollo nacional y local </t>
  </si>
  <si>
    <t>Manuales</t>
  </si>
  <si>
    <t>Manual</t>
  </si>
  <si>
    <t>RESULTADO</t>
  </si>
  <si>
    <t>Aplicacion de la metodología basada en la observacion visual y en la recolección de informaciones sobre la edificación objeto de estudio, aplicando para ello  la planilla para la Inspección Visual Rápida (por sus siglas en ingles Rapid Visual Screening)  de la FEMA P- 154.  Los resultados de esta metodología tienen como conclusión el indicar si la edificación requiere o no una evaluación detallada sobre la vulnerabilidad física de la estructura.</t>
  </si>
  <si>
    <t xml:space="preserve">Elaboracion de Mapas como Instrumento que permite identificar los niveles de riesgo  a los que se ven expuestos las Infraestructura, las Edificaciones y Lineas vitales del Territorio Nacional, pudiendo con ellos priorizar los  recursos disponibles para la mitigacion dependiendo su grado de afectacion.                 </t>
  </si>
  <si>
    <t>Realizacion de los estudio técnico ingenieril que involucra la actualización de la información estructural de la edificación objeto, (estudios de laboratorio, pruebas en campo)  asi como el diseño del modelo matemático para el análisis estructural.   Con los resultados de esta evaluación se determina si la edificación requiere o no  un reforzamiento estructural que mejore su respuesta ante un evento sísmico esperado.</t>
  </si>
  <si>
    <t>DESCRIPCION DEL RESULTADO</t>
  </si>
  <si>
    <t xml:space="preserve">ALINEACION A LA ESTRATEGIA NACIONAL DE DESARROLLO (Ley 1-12) </t>
  </si>
  <si>
    <t xml:space="preserve">AREA ESTRATEGICA  INSTITUCIONAL: </t>
  </si>
  <si>
    <t>ACTIVIDADES</t>
  </si>
  <si>
    <t xml:space="preserve">AREA ESTRATEGICA  INSTITUCIONALTRANSVERSAL : </t>
  </si>
  <si>
    <t>Evaluaciones Visuales Rápidas a las Infraestructuras, Edificaciones y Líneas Vitales</t>
  </si>
  <si>
    <t>Evaluaciones Sísmicas Detalladas de las Estructuras Públicas y Privadas</t>
  </si>
  <si>
    <t>Diseño de Retrofit para mitigar las vulnerabilidades identificadas</t>
  </si>
  <si>
    <t xml:space="preserve">1.- Un Mapa de la vulnerabilidad sismica de las Edificaciones del Municipio de Santiago de los Caballeros,  de la Region Cibao Norte elaborado.
 2.- Un Mapa de riesgo sismico estructural del Municipio de Santiago de los Caballeros,  de la Region Cibao Norte elaborado.
</t>
  </si>
  <si>
    <t>1.-160 Informes Tecnico sobre  Evaluacion Visual Rapida (EVR) realizadas a las Edificaciones del territorio nacional elaborado.
2.- Numeros de  Propuestas Tecnicas y Economicas para la Evaluacion Detallada de aquellas edificiones que dieron como resultado que necesitan una evaluacion mas profunda elaborado. realizadas.</t>
  </si>
  <si>
    <t>No. 2.- ACCIONES ENCAMINADAS HACIA LA MITIGACION DEL RIESGO SISMICO DE LAS EDIFICACIONES E INSFRAESTRURA DEL PAÍS.</t>
  </si>
  <si>
    <t xml:space="preserve">No.3.- IMPLEMENTAR UN SUBSISTEMA DE INFORMACION GEOGRAFICA APLICADA AL RIESGO SISMICO ARTICULADO AL SISTEMA NACIONAL DE GESTION  INTEGRAL DE RIESGOS DESASTRES  (SINI) </t>
  </si>
  <si>
    <t>4.2
Eficaz gestion de riesgos para minimizar perdidas humanas, economicas y ambientales</t>
  </si>
  <si>
    <t>4.2.1                                                
Desarrollar un eficaz sistema nacional de gestion integral de riesgos, con activa participacion de las comunidades y gobiernos locales, que minimice los daños y posibilite la recuperacion rapida y sostenible de las areas y poblaciones afectadas.</t>
  </si>
  <si>
    <t>R-ONESVIE-007</t>
  </si>
  <si>
    <t xml:space="preserve">Plan de capacitacion Institucional a lo interno de la ONESVIE elaborado </t>
  </si>
  <si>
    <t>FORTALECIDAS LAS CAPACIDADES DEL  CONOCIMIENTO, LA EVALUACION DEL RIESGO SISMICO Y  LA SOCIALIZACION EN LAS INSTITUCIONES PUBLICAS Y PRIVADAS DEL TERRITORIO NACIONAL</t>
  </si>
  <si>
    <t xml:space="preserve"> No.-5 FORTALECIMIENTO DE LA ESTRUCTURA ORGANIZATIVO-FUNCIONAL DE LA ONESVIE</t>
  </si>
  <si>
    <t>NO.6.- SEGUIMIENTO, MONITOREO Y EVALUACION</t>
  </si>
  <si>
    <t>FORTALECIDAS LAS ESTRUCTURAS ORGANIZATIVAS FUNCIONAL DE LA ONESVIE</t>
  </si>
  <si>
    <t>NO. 7.-ESTRATEGIA DE DIFUSION Y PROMOCION</t>
  </si>
  <si>
    <t xml:space="preserve"> ESTRATEGIA DE DIFUCION Y PROMOCION</t>
  </si>
  <si>
    <t>Diseño y Administracion del Portal Web elaborados.</t>
  </si>
  <si>
    <t>R-ONESVIE-008</t>
  </si>
  <si>
    <t>4to 
Eje Estrategico   
 "Una sociedad con cultura de produccion y consumo sostenibles, que gestiona con equidad y eficacia los riesgos y la proteccion del medio y los recursos naturales y promueve una adecuada adaptacion al cambio climatico."</t>
  </si>
  <si>
    <t xml:space="preserve">1.-Numeros de Propuestas para el Reforzamiento Estuctural (RETROFIT) de las Edificaciones evaluadas, realizados.
2.-Numeros de reforzamiento en  Planos  Diseñados.
</t>
  </si>
  <si>
    <t>1.-Numeros de Informes sobre la Evaluacion Detallada realizados a las edificaciones evaluadas, elaborados.
2.-Numeros de Informes sobre el Estudio Geotecnico realizados a las edificaciones evaluadas,elaborados.
3.-Numeros de Informes tecnicos sobre los Ensayos Destructivos y No Destructivos realizados a las edificaciones evaluadas,elaborados.
4.- Numero  de Levantamiento Estructural y Arquitectonico en planos elaborados.</t>
  </si>
  <si>
    <t>Mapas de Riesgo Sismico Estructural</t>
  </si>
  <si>
    <t>1.-Deteccion y analisis de las necesidades.
2.-Elaboracion del Plan de Capacitacion y Cronograma
3.-Elaboracion del Presupuesto
4.-Implementacion del Plan de Capacitacion
5.-Evaluacion del Plan de Capacitacion
6.-Implementacion de acciones de Mejora</t>
  </si>
  <si>
    <t xml:space="preserve">1.-Elaboracion de TDRs para la contratacion de un especialista en diseño de Manuales para la capacitacion a Maestros Constructores.
2.-Contratacion del Consultor.
3.-Levantamiento, recopilacion y sistematizacion de los hayasgos encontrados por el consultor.
4.-Formulacion de la Propuesta de Manual para la capacitacion a Maestros Constructores por el consultor 
5.-Presentacion de la Propuesta </t>
  </si>
  <si>
    <t>DIAGNOSTICO Y PROPUESTAS DE REFORZAMIENTO</t>
  </si>
  <si>
    <t>SUB-PRODUCTO</t>
  </si>
  <si>
    <t xml:space="preserve">1.-Elaboracion de TDRs para la contratacion de un especialista en diseño de Manuales para la capacitacion de Ingenieros 
2.-Contratacion del Consultor.
3.-Levantamiento, recopilacion y sistematizacion de los hayasgos encontrados por el consultor.
4.-Formulacion de la Propuesta de Manual para la capacitacion a Maestros Constructores por el consultor 
5.-Presentacion de la Propuesta </t>
  </si>
  <si>
    <t>Herramienta que sirve para formular de manera clara, precisa y medible, las necesidades de capacitacion de los integrantes de la ONESVIE</t>
  </si>
  <si>
    <t>Herramienta que sirve para formular de manera clara, precisa y medible, las necesidades de capacitacion de los Maestros Constructores en temas sismicos.</t>
  </si>
  <si>
    <t>Herramienta que sirve para formular de manera clara, precisa y medible, las necesidades de capacitacion de profesionales de la ingenieria de las instituciones publicas en temas de Ingenieria Sismorresistente</t>
  </si>
  <si>
    <t>1.-Elaboracion de TDRs para la contratacion de un especialista para el diseño de la Red Nacional de Evaluadores Estructurales Pre y Post Evento.
2.-Contratacion del Consultor
3.-Revision de la Propuesta, Metodologia  y Cronograma de trabajo del consultor contratado.
4.-Levantamiento, recopilacion y sistematizacion de los hayasgos encontrados por el consultor.
5.-Formulacion de la Propuesta de Manual para la capacitacion a Maestros Constructores por el consultor 
6.-Presentacion de la Propuesta a funcionarios de la ONESVIE
7.-Ajustes realizadas a al documento para su validacion final
8.-Validacion final por la MAE 
9.-Convocatoria a Profesionales registrado y priorizados en la base de dato de la ONESVIE, para recibir capacitaciones iniciales para pasar a ser parte del Banco de Evaluadores Certificados 
10.- Procesos de Certificación de los candidatos a conformar la primera generación de evaluadores estructurales.
11.- Creación de una base de datos con el registro de los profesionales que hayan sido certificados como evaluadores estructurales.</t>
  </si>
  <si>
    <t>1.-Numero de Planes a lo Interno de la ONESVIE elaborado.</t>
  </si>
  <si>
    <t>1.-Numero  de Planes de Capacitacion para Naestris Contructores.</t>
  </si>
  <si>
    <t>1.-Numeros de Planes de Capacitacion a Profesionales de la Ingenieria de Instituciones Publicas</t>
  </si>
  <si>
    <t>1.-Numero de Documento con el Diseño de la Red de Evaluadores diseñado.
2.-Numero de propuesta para la Certificacion de Evaluadores elaborado
3.-Numero de Manuales para la capacitacion a los evaluadores elaborado</t>
  </si>
  <si>
    <t>4.-Diseño del sistema para la conformacion de la Red Nacional de Evaluadores Estructurales Pre y Post evento y Plan de Capacitacion Continua al Banco Nacional de Evaluadores diseñado y programado</t>
  </si>
  <si>
    <t>Constituir un grupo de profesionales del area de la Ingenieria y la Arquitectura, capaces de responde a la necesidad de diagnosticar lla vulnerabilidad fisica de una Infraestructura, Edificacion o Linea Vital,  Pre y Post evento.</t>
  </si>
  <si>
    <t>LINEA BASE</t>
  </si>
  <si>
    <t>Todo el Personal que compone la ONESVIE</t>
  </si>
  <si>
    <t>Integrantes de la Asosiacion de Maestros Constructores.</t>
  </si>
  <si>
    <t>Integrantes de las areas de las ingenierias de las instituciones Publicas</t>
  </si>
  <si>
    <t>Plan de Capacitacion de la ONESVIE2018</t>
  </si>
  <si>
    <t>Manual de Capacitacion a Maestros Constructores diseñado por la UASD</t>
  </si>
  <si>
    <t>1.-Banco de Informacion de profesionales registrado en la ONESVIE
2.-Registro de Evaluadores EDAN</t>
  </si>
  <si>
    <t>Manual de Capacitacion a Profesionales de la Ingenieria</t>
  </si>
  <si>
    <t>Un (1) Plan de Capacitacion a lo Interno de la ONESVIE formulado</t>
  </si>
  <si>
    <t xml:space="preserve">Un (1) Plan de Capacitacion para Maestros Constructores </t>
  </si>
  <si>
    <t xml:space="preserve">Un (1) Plan para la Capacitacion a Profesionales de la Ingenieria </t>
  </si>
  <si>
    <t xml:space="preserve">Un (1) Sistema conformando la Red Nacional de Evaluadores Pre y Post evento
100 Evaluadores Capacidados y Acreditados
</t>
  </si>
  <si>
    <t xml:space="preserve">Informes </t>
  </si>
  <si>
    <t>Plan de Capacitacion</t>
  </si>
  <si>
    <t>Documento Diseño del Sistema de Evaluadores.
Certificaciones
Manuales</t>
  </si>
  <si>
    <t>R-ONESVIE-010</t>
  </si>
  <si>
    <t>R-ONESVIE-009</t>
  </si>
  <si>
    <t>No. 4 CONTRIBUIR MEDIANTE ACCIONES AL INTERCAMBIO DE BUENAS PRACTICAS NACIONALES E INTERNACIONALES</t>
  </si>
  <si>
    <t xml:space="preserve">ESTRATEGIAS DE COOPERACION </t>
  </si>
  <si>
    <t>R-ONESVIE-011</t>
  </si>
  <si>
    <t>R-ONESVIE-012</t>
  </si>
  <si>
    <t>Estrategias de Cooperacion con la Agencia de Cooperacion Japonesa (JICA)</t>
  </si>
  <si>
    <t>Estrategias de Cooperacion con el Ministerio de Obras Publicas de Chile a traves del MEPyD</t>
  </si>
  <si>
    <t>Estrategias de Cooperacion con el CISMID a traves del MEPyD</t>
  </si>
  <si>
    <t>R-ONESVIE-013</t>
  </si>
  <si>
    <t>R-ONESVIE-014</t>
  </si>
  <si>
    <t>R-ONESVIE-015</t>
  </si>
  <si>
    <t xml:space="preserve">Planes Operativos Anuales (POA) elaborados </t>
  </si>
  <si>
    <t>Informes de Seguimiento y Evaluacion al PoA elaborado</t>
  </si>
  <si>
    <t xml:space="preserve">1.-Levantamiento de Informacion para la elaboracion de POA por area
2.- Recepcion de las informaciones para la consolidacion del POA
3.-Elaboracion del Plan Operativo Anual (POA).
4.- Validacion del POA consolidado con todas las estructuras organizacionales internas
5.- Presentacion y aprobacion por la MAE
6.-Remision del POA a las autoridades competentes </t>
  </si>
  <si>
    <t>1.-Diseño de Matrices para el seguimiento y monitoreo de las acciones realizadas por el POA.
2.-Recepcion de informacion de cumplimiento de acciones definidas en el POA
3.-Informes de cumplimientos del POA</t>
  </si>
  <si>
    <t>1.-Diseño de Matrices para el seguimiento y monitoreo de las Politicas, Programas, Planes y Proyectos ejecutados a traves de la ONESVIE
2.-Recepcion de informacion remitida al depto de Planificacion para el seguimiento 
3.-Informes de ejcucion</t>
  </si>
  <si>
    <t>Evaluaciones visuales rapidas realizadas por la ONESVIE en años anteriores</t>
  </si>
  <si>
    <t>Evaluaciones Sismicas Detalladas realizadas por la ONESVIE en años anteriores</t>
  </si>
  <si>
    <t>Propuesta de Reforzamiento realizadas en años anteriores</t>
  </si>
  <si>
    <t xml:space="preserve">Mapas de Amenazas 
</t>
  </si>
  <si>
    <t>Acuerdos de Cooperacion firmados entre MOP de Chile y la ONESVIE -RD</t>
  </si>
  <si>
    <t>Formulario de solicitud de cooperacion con la JICA</t>
  </si>
  <si>
    <t>Acuerdo de Cooperacion firmado entre el CISMID-Peru y la ONESVIE-RD</t>
  </si>
  <si>
    <t>1.-Llenado del Formulario de solicitud de apoyo tecnico entre la JICA y la ONESVIE firmados a traves del MEPyD
2.-Reision del Documento al MEPyD para su aprobacion ante funcionarios de la JICA
3.-Recibimiento del Especialista en Gestion de Riesgos de Desastres
4.-Realizacion de talleres a lo interno de la ONESVIE con el especialista Japones
5.-Realizacion de Talleres con instituciones publicas vinculantes del tema
6.-Realizacion del Seminario sobre Gestion de Riesgos de Desastres
7.-Sistematizacion y analisis de las informaciones levantadas</t>
  </si>
  <si>
    <t>Fortalecimiento de la ONESVIE y de los miembros de la MESA SISMICA DE LA REPUBLICA DOMINICANA, a traves del Centro Peruano Japones de Investigaciones Sismicas y Mitigacion de Desastres (CISMID).</t>
  </si>
  <si>
    <t>Fortalecimiento de la ONESVIE a traves de la Experiencia Chilena en temas sismicos</t>
  </si>
  <si>
    <t>MEJORADOS LOS PROCESOS DE PLANIFICACION A LO INTERNO DE LA ONESVIE</t>
  </si>
  <si>
    <t>Rendicion de cuentas a traves de la Memoria Institucional anual elaborada</t>
  </si>
  <si>
    <t>Seguimieto y Evaluacion de Politicas, Planes, Programas y Proyectos implementados</t>
  </si>
  <si>
    <t>1.-Levantamiento de necesidades.
2.-Alquiler de local para la instalacion del Laboratorio de Ingenieria Sismorresistente
3.-Adecuacion del Local y equipamiento
4.-Dotacion de Sofware
5.-Dotacion de Equipos para el laboratorio</t>
  </si>
  <si>
    <t>1..-Evaluacion y analisis de necesidades de reparacion de las delegaciones Region Este y Cibao Central.
2.-Realizacion de Propuesta para el remozamiento de las regionales.
3.-Equipamiento de las Regionales.
4.-Dotacion de Sofware para las regionales.
5.-Elaboracion de Informe de Remozamiento  y equipamiento de regionales</t>
  </si>
  <si>
    <t xml:space="preserve">1.-Solicitud de Informacion  sobre la Edificacion a Evaluar, (Planos Arquitectonicos y estructurales, Estudios Geotecnicos, año de Construccion, informacion sobre anexo o remodelacion realizadas etc).
2.-Sub contratacion de especialista para la evaluacion Visual Rapida. 
3.- Conformacion de Brigada p y logistica para la realizacion de la visita de campo.
4.-Elaboracion del Informe de Evaluacion Visual Rapida.
5.-Elaboracion de la Proouesta Economica
</t>
  </si>
  <si>
    <t xml:space="preserve">1.-Seguimiento de los Resultados establecidos en el Acuerdo CHILE-RD
2.- Realizacion de Video Conferencias para definir fecha de viaje de la delegacion Dominicana que viajara a Chile (pospuesto)
3.-Viaje a Chile como intercambio de buenas practicas
4- Informe sobre el viaje reallizado </t>
  </si>
  <si>
    <t>1-Remision de Comunicación para definir viajes de expertos Chilenos a territorio Dominicano.
2.-Realizacion de con expertos Peruanos a lo interno de la ONESVIE
3.-Realizacion de talleres con expertos Peruano con miembros de la Mesa Sismica y otras instituciones relevantes
4.-Informes de Mision Peruana en el Pais.
5.-Solicitud de Logistica de la Delegacion Dominicana que viajara al Peru.
6.-Informe de viaje realizado de la delegacion Dominicana
7.-Informe de avances de los resultados establecidos en el acuerdo</t>
  </si>
  <si>
    <t>Reubicar al Laboratorio de Ingenieria Sismorreisstente, adecuandonlo y equipandolo para dotar a la ONESVIE de un laboratorio con las capacidades para la realizacion de sus funciones</t>
  </si>
  <si>
    <t>Dotar a la Institucion de un plan Operatvo que describa las actividades programadas realizar en un año, el cual debera estar totalmente alineado a las areas estrategicas que defina la Institucion a traves de su Plan Estrategico Anual .</t>
  </si>
  <si>
    <t>Monitorear y evaluar los avances y el cumplimiento de los planes operativo anuales y del plan estrategico Institucional.</t>
  </si>
  <si>
    <t>Monitorear y evaluar las politicas, planes, programas y proyectos que se ejecutan en la Institucion o a traves de Organismos de Cooperacion.</t>
  </si>
  <si>
    <t>Cumplimiento con la Rendicion de Cuenta que se realiza anualmente, cuya remision se realiza al Ministerio de la Presidencia.</t>
  </si>
  <si>
    <t xml:space="preserve">1.-Levantamiento de Informacion por areas.
2.-Consolidacion de toda la informacion recopilada
3.-Aprobacion de la MAE del documento elaborado
4.-Impresión y Empastado del Documento de Rendicion de Cuentas
5.-Remision del Documento de Rendicion de Cuentas </t>
  </si>
  <si>
    <t>Refrigerios, Alquiler de locales, impresión de documentos,logistica</t>
  </si>
  <si>
    <t xml:space="preserve">Planos Arquitectonicos de la Sede Central </t>
  </si>
  <si>
    <t>Laboratorio de Ingenieria Sismorresitente existente</t>
  </si>
  <si>
    <t>El Sistema Nacional de Prevencion y Mitigacion de Riesgos.</t>
  </si>
  <si>
    <t>Fortalecimiento de la ONESVIE a traves de expertos Japoneses en temas de Ingenieria sismorresitentes.</t>
  </si>
  <si>
    <t>Tecnicos Cientificos de la ONESVIE</t>
  </si>
  <si>
    <t>Tecnicos Cientificos de la ONESVIE y de la Mesa Sismica</t>
  </si>
  <si>
    <t>ONESVIE</t>
  </si>
  <si>
    <t>1.-Numero de Propuestas para el Remozamiento de las Regionales ejecutadas.
2.-Numero de Ordenes de compras de euipos de Informatica y Sofware dotados al Laboratorio
3.-Numero de ordenes de compras para el equipamiento del Laboratorio de Ingenieria Sismorresistente realizados
4.-Numeros de Inormes de Readecuacion y equipamientos realizadas.</t>
  </si>
  <si>
    <t>1.-Numero de Propuestas para el Remozamiento de las Regionales ejecutadas.
2.-Numero de Ordenes de compras de euipos de Informatica y Sofware dotados a las Regionales
3.-Numero de ordenes de compras para el equipamiento de las Regionales realizados
4.-Numeros de Inormes de Readecuacion y equipamientos del Laboratorio de Ingenieria Sismorresistente realizados.</t>
  </si>
  <si>
    <t>1.-Numeros de Informes sobre la elaboracion del POA realizados</t>
  </si>
  <si>
    <t xml:space="preserve">1.-Numeros de Informes de Seguimiento y Evaluacion de las acciones definidas en el POA
</t>
  </si>
  <si>
    <t>Plan Operativo Anual 2018</t>
  </si>
  <si>
    <t>Matrices de Seguimiento del 2018</t>
  </si>
  <si>
    <t>Informes del Proyecto Union Europea ejecutado en la ONESVIEI</t>
  </si>
  <si>
    <t>Redicion de Cuentas de años anteriores</t>
  </si>
  <si>
    <t xml:space="preserve">Dotar a la institucion de una Estrategia de Comunicación que permita visualisar las acciones y logros </t>
  </si>
  <si>
    <t>Manual de Estrategia de Comunicación 2017</t>
  </si>
  <si>
    <t>Documentos ekabirados (Manuales, Guias, planes etc)</t>
  </si>
  <si>
    <t xml:space="preserve">Portal Web de la Institucion </t>
  </si>
  <si>
    <t>Redes actuales de la ONESVIE</t>
  </si>
  <si>
    <t>1.- Numeros de Informes de Proyectos, Programas y Planes ejecutados a traves de la ONESVIE</t>
  </si>
  <si>
    <t>1.-Numero de Documentos de Rendicion de Cuenta formuladas</t>
  </si>
  <si>
    <t>1.-Numero de Manuales, Guias, Estrategias etc, diseñadas.</t>
  </si>
  <si>
    <t>1.-Numero de documentos ; Manuales , Guias tec, formuladas</t>
  </si>
  <si>
    <t>1.-Numero Propuesta y Guias para la administracion del porta web formulados</t>
  </si>
  <si>
    <t>1.-Numero de propuestas para la expansion de Redes Sociales formulados</t>
  </si>
  <si>
    <t>Documento del POA</t>
  </si>
  <si>
    <t xml:space="preserve">Documento de Matrices para el Seguimiento </t>
  </si>
  <si>
    <t>Documento de Memoria de Rendicion de Cuentas</t>
  </si>
  <si>
    <t xml:space="preserve">Documentos </t>
  </si>
  <si>
    <t>MEDIOS DE VERIFICACION</t>
  </si>
  <si>
    <t>Documentos del Plan de Capacitacion,Actas de reuniones, Convocatorias a reuniones, Registro de participantes en los correspondientes talleres, Registro fotográfico, Informes individuales de actividades</t>
  </si>
  <si>
    <t>Documentos del Plan de Capacitacion de Recursos Humanos, Actas de reuniones, Convocatorias a reuniones, Registro de participantes en los correspondientes talleres, Registro fotográfico, Informes individuales de actividades</t>
  </si>
  <si>
    <t>Documentos del Diseño de Sistema,Actas de reuniones, Convocatorias a reuniones, Registro de participantes en los correspondientes talleres, Registro fotográfico, Informes individuales de actividades</t>
  </si>
  <si>
    <t>Informes de Evaluacion Visual Rapida, Actas de Reuniones, Registro Fotografico, Actas de Participantes, correos electronicos etc.</t>
  </si>
  <si>
    <t>Informes de Evaluacion Detallada, Informe de Estudio de Suelos, informe de extraciones de laboratorio,  Actas de Reuniones, Registro Fotografico, Actas de Participantes, correos electronicos etc.</t>
  </si>
  <si>
    <t>Informes de Propuesta de Reforzamiento, Planos Arquitectonicos, actas de reuniones, documento de registro de participantes, Registro Fotografico</t>
  </si>
  <si>
    <t>Mapas de Riesgo, Actas de reuniones, registro de control de participantes, informes</t>
  </si>
  <si>
    <t xml:space="preserve">Propuesta de Reforzamiento, TDRs para la ejecucion de la Propuesta, Documentos de contratacion, Informes de avances y ejecucion, actas de reuniones, registro de participantes, correo electronicos, </t>
  </si>
  <si>
    <t>META FORMULADA   2020</t>
  </si>
  <si>
    <t xml:space="preserve">Recursos Humanos, refrigerio,  impresiones, encuadernacion, </t>
  </si>
  <si>
    <t xml:space="preserve">Lic de Sofware adquiridos,Contratacion de Ingenieros o compañias para la ejecucion del remozamiento,  Equipos de informatica, Lic de Sofware, equipos mobiliarios, </t>
  </si>
  <si>
    <t>Hoja de registro participantes talleres, convocatorias, fotografías, ayuda memoria, correos, comunicaciones, PNOT socializado y consensuado, decreto presidencial emitido</t>
  </si>
  <si>
    <t>160 Evalluaciones visuales rapidas realizadas a edificaciones; Escolares, de Salud, Oficinas Gubernamentales etc.</t>
  </si>
  <si>
    <t xml:space="preserve">40 Evaluaciones Detallas realizadas a Edificaciones cuyo resultado de la evaluacion visual rapida fue la necesidad de proceder a la Evaluacion Detallada; realizadas a  Centro Escolares, de Salud, Oficinas Gubernamentales </t>
  </si>
  <si>
    <t>40 Propuestas de Reforzamieto de Edificaciones ; Escolares, de Salud, Oficinas Gubernamentales con sus Planos arquitectonico diseñados</t>
  </si>
  <si>
    <t xml:space="preserve">Un mapa de gestion de riesgo elaborado a nivel  municipal </t>
  </si>
  <si>
    <t xml:space="preserve">Un documento de proyecto </t>
  </si>
  <si>
    <t>Hoja de registro participantes talleres, convocatorias, fotografías, ayuda memoria, correos, comunicaciones, POA elaborado</t>
  </si>
  <si>
    <t>Recursos Humanos, Programadores, Sofware, equipos de informaticos, Equipos para diagramadores,</t>
  </si>
  <si>
    <t xml:space="preserve">1.-Diseñar la Linea grafica
2.-Estandarizacion y diagramacion de documentos existentes
3.-Socializacion de los estandares diseñados con la MAE
4.-Comunicación de remision de estandares a utilizar </t>
  </si>
  <si>
    <t>Dotar a la institucion de un Portal Web que cumpla con las normativas establecidas en el Pais y que le permita el acceso a la informacion a la comunidad</t>
  </si>
  <si>
    <t>1.-Elaboracion de TDRs
2.-Contratacion de Consultor
3.-Presentacion de Metodologia y Cronograma
4.-Validacion de la Metodologia y el Cronograma
5.-Presentacion del documento de Propuesta para la administracion del portal web.</t>
  </si>
  <si>
    <t>Insertar la Institucion en todos los mecanismos modernos digitales, para que la poblacion pueda conocer los roles de la ONESVIE.</t>
  </si>
  <si>
    <t xml:space="preserve"> </t>
  </si>
  <si>
    <t>AREA ESTRATEGICA  INSTITUCIONAL:</t>
  </si>
  <si>
    <t xml:space="preserve">Recursos Humanos, Contratacion de especialistas, Computadoras, Refrigerio,  Material Gastable, Viaticos, Recursos Humanos, dotacion de vehiculos, pago de viaticos, Sofware, Contratacion para estudios de suelo, compra de herramientas, </t>
  </si>
  <si>
    <t xml:space="preserve">Actas de reuniones, registro de participantes, Informes, registro fotografico, correo electronico, convocatoria, alquiler de Salon, impresiones, Banner, refregerios, </t>
  </si>
  <si>
    <t>2.-Laboratorio de Ingenieria Sismorresistente reubicado, remodelado y equipado.</t>
  </si>
  <si>
    <t>Planificacion Estrategias con otros organismos de Cooperacion</t>
  </si>
  <si>
    <t>Fortalecimiento de las capacidades tecnicos cientificas de la ONESVIE</t>
  </si>
  <si>
    <t>R-ONESVIE-016</t>
  </si>
  <si>
    <t xml:space="preserve">Subtotal </t>
  </si>
  <si>
    <t>Subtotal</t>
  </si>
  <si>
    <t>No. 1 .- PROMOCION Y SOCIALIZACION SOBRE LA IMPORTANCIA DEL CONOCIMIENTO DEL RIESGO SISMICO  Y OTROS TEMAS VINCULANTES A LA  GESTION PUBLICA.</t>
  </si>
  <si>
    <t>1.-Sede de las Regionales Remozadas y equipadas</t>
  </si>
  <si>
    <t>Dotar a la sedes de las Regionales de un espacio adecuado y equipado para el logro de los resultados</t>
  </si>
  <si>
    <t>Estrategias de Cooperacion con el BID a traves del MEPyD</t>
  </si>
  <si>
    <t>Fortalecimiento de laS Capacidades Tecnicas institucionales en torno al riesgo sismico</t>
  </si>
  <si>
    <t>1.-Reunion de coordinacion con funcionarios del BID y la ONESVIE.
2.- Apoyo y Revision de Terminos de Referencia 
3.-Reunion de revision y validacion los procesos de contratacion
4.-Reunion de revision de la metodologia y cronograma
5.- Reuniones tecnicas de revision y analisis 
6.- Reuniones de revision y validacion de documentos finales.
7.-Socializacion de resultados</t>
  </si>
  <si>
    <t>Acuerdo de cooperacion firmado entre el BID/ MEPyD/ ONESVIE</t>
  </si>
  <si>
    <t>1.-Reuniones de coordinacion 
2.-Elaboracion de acuerdos de cooperacion
3.-Firmas de acuerdo
4.-Socializacion de Acuerdo
5.-Inicio de los trabajos pautados en el Acuerdo
6.- Revision y Evaluacion de acciones
7.-Sistematizacion de acciones
8.- Socializacion de Resultados</t>
  </si>
  <si>
    <t>Acuerdos realizados</t>
  </si>
  <si>
    <t>ACTORES EXTERNOS VINCULANTES</t>
  </si>
  <si>
    <t>RESPONSABLE PRIMARIO</t>
  </si>
  <si>
    <t>Recursos Humanos</t>
  </si>
  <si>
    <t>Direccion Cientifica Sismorresistente</t>
  </si>
  <si>
    <t>INAP,CAPGEFI,MEPyD,INFOTEP</t>
  </si>
  <si>
    <t>Sector Academico, Escuela Nacional de Gestion de Riesgos, Asociacion de Maestros Constructoresde Obras Autorizadas, CODIA, MOPC, SODOSISMICA, OISOE.</t>
  </si>
  <si>
    <t xml:space="preserve">CNE, CTN, COE, ESNAGERI, MOPC, CODIA, </t>
  </si>
  <si>
    <t>Rediseño e implementacion de la Estrategia de Comunicación Interna y externa, diseñadas e implementadas.</t>
  </si>
  <si>
    <t>1.-Definicion del Marco Estrategico (liniamientos).
2.-Elaboracion de TDRs
2.-Contratacion de un consultor 
2.-Analisis Situacional de la Institucion
3.-Definicion de los Objetivos
4.-Definicion de los Objetivos de la Comunicación  Internos y Externos
5.-Publicidad en medios de comunicacion (visual y escrita).</t>
  </si>
  <si>
    <t>CODIA, MOPC, SODOSISMICA, SGN</t>
  </si>
  <si>
    <t>CODIA, MOPC, SODOSISMICA, SGN, OISOE</t>
  </si>
  <si>
    <t>Servicio Geologico Nacional (SGN), Instituto Geografico Nacional Jose Joaquin Hungria Morell (IGN-JJHM), DGODT, CNE-SINI,CTN</t>
  </si>
  <si>
    <t xml:space="preserve">JICA, Integrantes de la Mesa Sismica, CNE, COE, CTN </t>
  </si>
  <si>
    <t>Direccion Cientifica Sismorresistente/Depto. De Planificacion</t>
  </si>
  <si>
    <t xml:space="preserve">1.-Manejador de redes sociales
2.-Levantamiento de informacion para actualizacion
3.-Dar a conocer programas y servicios de la Institucion </t>
  </si>
  <si>
    <t>Dotar a la institucion de estandares que le permitan definir una linea de comunicación y posicionarla para poder sencibilizar y educar a la sociedad sobre temas sismicos</t>
  </si>
  <si>
    <t>Depto. De Comunicación</t>
  </si>
  <si>
    <t>TOTAL GENERAL</t>
  </si>
  <si>
    <t>DICOM, OPTIC</t>
  </si>
  <si>
    <t>MEPyD, DIGEPRES</t>
  </si>
  <si>
    <t>DEPTO. DE PLANIFICACION</t>
  </si>
  <si>
    <t>Depto. De Planificacion y Desarrollo</t>
  </si>
  <si>
    <t>Vice Ministerio de Cooperacion/MEPyD, CISMID, A</t>
  </si>
  <si>
    <t>Vice Ministerio de Cooperacion/MEPyD, BID</t>
  </si>
  <si>
    <t xml:space="preserve">1.1.
Estructurar una administracion pública eficiente que actúe con honestidad, transparencia y rendicion de cuentas y se oriente a la obtencion de resultados en beneficios de la sociedad y del desarrollo nacional y local </t>
  </si>
  <si>
    <t>Formulacion de un proyecto de fortalecimiento para la ONESVIE</t>
  </si>
  <si>
    <t>Fortalecimiento de la ONESVIE y de La Direccion de Investigacion y Desarrollo</t>
  </si>
  <si>
    <t xml:space="preserve">Firma de tres acuerdos con organismos de Cooperacion Nacional e Internacional </t>
  </si>
  <si>
    <t>Fortalecidas las capacidadaes tecnicas cientificas en materia de Ingenieria sismorresitente</t>
  </si>
  <si>
    <t>Fortalecidas las capacidades de la Direccion de Investigacion y Desarrollo</t>
  </si>
  <si>
    <t>Direccion Cientifico Sismorresistente</t>
  </si>
  <si>
    <t>META</t>
  </si>
  <si>
    <r>
      <t>DISMINUIR EL RIESGO DE LAS INFRAESTRUCTURAS</t>
    </r>
    <r>
      <rPr>
        <b/>
        <sz val="18"/>
        <rFont val="Times New Roman"/>
        <family val="1"/>
      </rPr>
      <t>,</t>
    </r>
    <r>
      <rPr>
        <b/>
        <sz val="22"/>
        <rFont val="Times New Roman"/>
        <family val="1"/>
      </rPr>
      <t xml:space="preserve"> EDIFICACIONES Y LINEAS VITALES PUBLICAS Y PRIVADAS DEL PAÍS.</t>
    </r>
  </si>
  <si>
    <t>OBJETIVO GENERAL</t>
  </si>
  <si>
    <t>OBJETIVO ESPECIFICO</t>
  </si>
  <si>
    <t>RESULTADO FINAL</t>
  </si>
  <si>
    <t>Instituciones Publicas y Privadas reciben Informe sobre el compartamiento de sus edificaciones y propuestas de Reforzamiento.</t>
  </si>
  <si>
    <t>Las Instituciones Publicas cuentan con informes sobre el comportamiento de sus edificaciones y con propuestas de reforzamiento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</si>
</sst>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font>
      <sz val="11"/>
      <color rgb="FF000000"/>
      <name val="Calibri"/>
      <family val="2"/>
      <scheme val="minor"/>
    </font>
    <font>
      <sz val="11"/>
      <name val="Calibri"/>
      <family val="2"/>
    </font>
    <font>
      <b/>
      <sz val="11"/>
      <name val="Calibri"/>
      <family val="2"/>
    </font>
    <font>
      <b/>
      <sz val="14"/>
      <name val="Calibri"/>
      <family val="2"/>
    </font>
    <font>
      <sz val="11"/>
      <name val="Times New Roman"/>
      <family val="1"/>
    </font>
    <font>
      <b/>
      <sz val="26"/>
      <name val="Times New Roman"/>
      <family val="1"/>
    </font>
    <font>
      <b/>
      <sz val="22"/>
      <name val="Times New Roman"/>
      <family val="1"/>
    </font>
    <font>
      <b/>
      <sz val="12"/>
      <name val="Times New Roman"/>
      <family val="1"/>
    </font>
    <font>
      <sz val="12"/>
      <name val="Times New Roman"/>
      <family val="1"/>
    </font>
    <font>
      <b/>
      <sz val="11"/>
      <name val="Times New Roman"/>
      <family val="1"/>
    </font>
    <font>
      <b/>
      <sz val="14"/>
      <name val="Times New Roman"/>
      <family val="1"/>
    </font>
    <font>
      <b/>
      <sz val="16"/>
      <name val="Times New Roman"/>
      <family val="1"/>
    </font>
    <font>
      <b/>
      <sz val="18"/>
      <name val="Times New Roman"/>
      <family val="1"/>
    </font>
    <font>
      <b/>
      <sz val="20"/>
      <name val="Times New Roman"/>
      <family val="1"/>
    </font>
    <font>
      <b/>
      <sz val="10"/>
      <name val="Times New Roman"/>
      <family val="1"/>
    </font>
    <font>
      <b/>
      <sz val="36"/>
      <name val="Times New Roman"/>
      <family val="1"/>
    </font>
    <font>
      <b/>
      <sz val="11"/>
      <color rgb="FF000000"/>
      <name val="Calibri"/>
      <family val="2"/>
      <scheme val="minor"/>
    </font>
    <font>
      <sz val="10"/>
      <color rgb="FF4D4D4D"/>
      <name val="Calibri"/>
      <family val="2"/>
      <scheme val="minor"/>
    </font>
    <font>
      <sz val="12"/>
      <color rgb="FF000000"/>
      <name val="Times New Roman"/>
      <family val="1"/>
    </font>
    <font>
      <b/>
      <sz val="14"/>
      <color theme="0"/>
      <name val="Times New Roman"/>
      <family val="1"/>
    </font>
    <font>
      <b/>
      <sz val="10"/>
      <color rgb="FF000000"/>
      <name val="Times New Roman"/>
      <family val="1"/>
    </font>
    <font>
      <b/>
      <sz val="26"/>
      <color theme="0"/>
      <name val="Times New Roman"/>
      <family val="1"/>
    </font>
    <font>
      <b/>
      <sz val="14"/>
      <color theme="1" tint="0.14999847407452621"/>
      <name val="Times New Roman"/>
      <family val="1"/>
    </font>
    <font>
      <b/>
      <sz val="14"/>
      <color rgb="FF000000"/>
      <name val="Times New Roman"/>
      <family val="1"/>
    </font>
    <font>
      <b/>
      <sz val="12"/>
      <color rgb="FF000000"/>
      <name val="Times New Roman"/>
      <family val="1"/>
    </font>
  </fonts>
  <fills count="18">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theme="4" tint="0.39997558519241921"/>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theme="4" tint="-0.249977111117893"/>
        <bgColor indexed="64"/>
      </patternFill>
    </fill>
    <fill>
      <patternFill patternType="solid">
        <fgColor theme="3" tint="0.59999389629810485"/>
        <bgColor indexed="64"/>
      </patternFill>
    </fill>
    <fill>
      <patternFill patternType="solid">
        <fgColor theme="5" tint="0.59999389629810485"/>
        <bgColor indexed="64"/>
      </patternFill>
    </fill>
    <fill>
      <patternFill patternType="solid">
        <fgColor rgb="FF92D050"/>
        <bgColor indexed="64"/>
      </patternFill>
    </fill>
    <fill>
      <patternFill patternType="solid">
        <fgColor theme="3"/>
        <bgColor indexed="64"/>
      </patternFill>
    </fill>
    <fill>
      <patternFill patternType="solid">
        <fgColor theme="8" tint="-0.249977111117893"/>
        <bgColor indexed="64"/>
      </patternFill>
    </fill>
    <fill>
      <patternFill patternType="solid">
        <fgColor theme="4" tint="0.59999389629810485"/>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
      <left/>
      <right style="thin">
        <color indexed="64"/>
      </right>
      <top/>
      <bottom/>
      <diagonal/>
    </border>
    <border>
      <left/>
      <right/>
      <top style="medium">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bottom/>
      <diagonal/>
    </border>
    <border>
      <left style="thin">
        <color indexed="64"/>
      </left>
      <right/>
      <top style="thin">
        <color indexed="64"/>
      </top>
      <bottom/>
      <diagonal/>
    </border>
    <border>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diagonal/>
    </border>
    <border>
      <left style="thin">
        <color indexed="64"/>
      </left>
      <right style="thin">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419">
    <xf numFmtId="0" fontId="1" fillId="0" borderId="0" xfId="0" applyFont="1" applyFill="1" applyBorder="1"/>
    <xf numFmtId="0" fontId="1" fillId="2" borderId="0" xfId="0" applyFont="1" applyFill="1" applyBorder="1"/>
    <xf numFmtId="49" fontId="1" fillId="2" borderId="0" xfId="0" applyNumberFormat="1" applyFont="1" applyFill="1" applyBorder="1" applyAlignment="1">
      <alignment horizontal="right"/>
    </xf>
    <xf numFmtId="0" fontId="2" fillId="2" borderId="0" xfId="0" applyFont="1" applyFill="1" applyBorder="1"/>
    <xf numFmtId="0" fontId="0" fillId="0" borderId="1" xfId="0" applyFont="1" applyFill="1" applyBorder="1" applyAlignment="1">
      <alignment vertical="center" wrapText="1"/>
    </xf>
    <xf numFmtId="0" fontId="16" fillId="3" borderId="2" xfId="0" applyFont="1" applyFill="1" applyBorder="1" applyAlignment="1">
      <alignment horizontal="center" vertical="center"/>
    </xf>
    <xf numFmtId="0" fontId="16" fillId="3" borderId="3" xfId="0" applyFont="1" applyFill="1" applyBorder="1" applyAlignment="1">
      <alignment horizontal="center" vertical="center"/>
    </xf>
    <xf numFmtId="0" fontId="1" fillId="0" borderId="1" xfId="0" applyFont="1" applyFill="1" applyBorder="1" applyAlignment="1">
      <alignment vertical="center"/>
    </xf>
    <xf numFmtId="0" fontId="1" fillId="0" borderId="1" xfId="0" applyFont="1" applyFill="1" applyBorder="1" applyAlignment="1">
      <alignment horizontal="right" vertical="center"/>
    </xf>
    <xf numFmtId="0" fontId="0" fillId="0" borderId="1" xfId="0" applyFont="1" applyFill="1" applyBorder="1" applyAlignment="1">
      <alignment vertical="center"/>
    </xf>
    <xf numFmtId="0" fontId="16" fillId="3" borderId="4" xfId="0" applyFont="1" applyFill="1" applyBorder="1" applyAlignment="1">
      <alignment horizontal="center" vertical="center"/>
    </xf>
    <xf numFmtId="3" fontId="1" fillId="0" borderId="0" xfId="0" applyNumberFormat="1" applyFont="1" applyFill="1" applyBorder="1"/>
    <xf numFmtId="4" fontId="1" fillId="0" borderId="0" xfId="0" applyNumberFormat="1" applyFont="1" applyFill="1" applyBorder="1"/>
    <xf numFmtId="4" fontId="1" fillId="0" borderId="0" xfId="0" applyNumberFormat="1" applyFont="1" applyFill="1" applyBorder="1" applyAlignment="1">
      <alignment horizontal="center" vertical="center"/>
    </xf>
    <xf numFmtId="4" fontId="1" fillId="0" borderId="0" xfId="0" applyNumberFormat="1" applyFont="1" applyFill="1" applyBorder="1" applyAlignment="1"/>
    <xf numFmtId="0" fontId="1" fillId="4" borderId="5" xfId="0" applyNumberFormat="1" applyFont="1" applyFill="1" applyBorder="1" applyAlignment="1">
      <alignment horizontal="center" vertical="center"/>
    </xf>
    <xf numFmtId="0" fontId="1" fillId="4" borderId="1" xfId="0" applyFont="1" applyFill="1" applyBorder="1" applyAlignment="1">
      <alignment horizontal="center" vertical="center"/>
    </xf>
    <xf numFmtId="4" fontId="1" fillId="4" borderId="1" xfId="0" applyNumberFormat="1" applyFont="1" applyFill="1" applyBorder="1" applyAlignment="1">
      <alignment horizontal="center" vertical="center"/>
    </xf>
    <xf numFmtId="0" fontId="1" fillId="5" borderId="1" xfId="0" applyFont="1" applyFill="1" applyBorder="1" applyAlignment="1">
      <alignment horizontal="center" vertical="center"/>
    </xf>
    <xf numFmtId="4" fontId="1" fillId="5" borderId="0" xfId="0" applyNumberFormat="1" applyFont="1" applyFill="1" applyBorder="1" applyAlignment="1">
      <alignment horizontal="center" vertical="center"/>
    </xf>
    <xf numFmtId="4" fontId="1" fillId="5" borderId="1" xfId="0" applyNumberFormat="1" applyFont="1" applyFill="1" applyBorder="1" applyAlignment="1">
      <alignment horizontal="center" vertical="center"/>
    </xf>
    <xf numFmtId="0" fontId="1" fillId="6" borderId="1" xfId="0" applyFont="1" applyFill="1" applyBorder="1" applyAlignment="1">
      <alignment horizontal="center" vertical="center"/>
    </xf>
    <xf numFmtId="4" fontId="1" fillId="6" borderId="0" xfId="0" applyNumberFormat="1" applyFont="1" applyFill="1" applyBorder="1" applyAlignment="1">
      <alignment horizontal="center" vertical="center"/>
    </xf>
    <xf numFmtId="4" fontId="1" fillId="6" borderId="1" xfId="0" applyNumberFormat="1" applyFont="1" applyFill="1" applyBorder="1" applyAlignment="1">
      <alignment horizontal="center" vertical="center"/>
    </xf>
    <xf numFmtId="4" fontId="1" fillId="5" borderId="6" xfId="0" applyNumberFormat="1" applyFont="1" applyFill="1" applyBorder="1" applyAlignment="1">
      <alignment horizontal="center" vertical="center"/>
    </xf>
    <xf numFmtId="0" fontId="1" fillId="5" borderId="7" xfId="0" applyFont="1" applyFill="1" applyBorder="1" applyAlignment="1">
      <alignment horizontal="center" vertical="top" wrapText="1"/>
    </xf>
    <xf numFmtId="0" fontId="1" fillId="5" borderId="1" xfId="0" applyFont="1" applyFill="1" applyBorder="1" applyAlignment="1">
      <alignment horizontal="center" vertical="top" wrapText="1"/>
    </xf>
    <xf numFmtId="0" fontId="1" fillId="6" borderId="7" xfId="0" applyFont="1" applyFill="1" applyBorder="1" applyAlignment="1">
      <alignment horizontal="center" vertical="top" wrapText="1"/>
    </xf>
    <xf numFmtId="0" fontId="1" fillId="6" borderId="1" xfId="0" applyFont="1" applyFill="1" applyBorder="1" applyAlignment="1">
      <alignment horizontal="center" vertical="top" wrapText="1"/>
    </xf>
    <xf numFmtId="0" fontId="1" fillId="5" borderId="1" xfId="0" applyFont="1" applyFill="1" applyBorder="1" applyAlignment="1">
      <alignment horizontal="center" wrapText="1"/>
    </xf>
    <xf numFmtId="0" fontId="0" fillId="0" borderId="8" xfId="0" applyFont="1" applyFill="1" applyBorder="1" applyAlignment="1">
      <alignment vertical="center" wrapText="1"/>
    </xf>
    <xf numFmtId="0" fontId="1" fillId="0" borderId="8" xfId="0" applyFont="1" applyFill="1" applyBorder="1" applyAlignment="1">
      <alignment vertical="center"/>
    </xf>
    <xf numFmtId="0" fontId="1" fillId="0" borderId="8" xfId="0" applyFont="1" applyFill="1" applyBorder="1" applyAlignment="1">
      <alignment horizontal="right" vertical="center"/>
    </xf>
    <xf numFmtId="0" fontId="1" fillId="5" borderId="8" xfId="0" applyFont="1" applyFill="1" applyBorder="1" applyAlignment="1">
      <alignment horizontal="center" vertical="center"/>
    </xf>
    <xf numFmtId="4" fontId="1" fillId="5" borderId="8" xfId="0" applyNumberFormat="1" applyFont="1" applyFill="1" applyBorder="1" applyAlignment="1">
      <alignment horizontal="center" vertical="center"/>
    </xf>
    <xf numFmtId="0" fontId="1" fillId="6" borderId="8" xfId="0" applyFont="1" applyFill="1" applyBorder="1" applyAlignment="1">
      <alignment horizontal="center" vertical="center"/>
    </xf>
    <xf numFmtId="4" fontId="1" fillId="6" borderId="8" xfId="0" applyNumberFormat="1" applyFont="1" applyFill="1" applyBorder="1" applyAlignment="1">
      <alignment horizontal="center" vertical="center"/>
    </xf>
    <xf numFmtId="0" fontId="1" fillId="0" borderId="1" xfId="0" applyFont="1" applyFill="1" applyBorder="1"/>
    <xf numFmtId="0" fontId="1" fillId="0" borderId="1"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 fillId="4" borderId="9" xfId="0" applyFont="1" applyFill="1" applyBorder="1" applyAlignment="1">
      <alignment horizontal="center" vertical="center" wrapText="1"/>
    </xf>
    <xf numFmtId="0" fontId="16" fillId="3" borderId="7" xfId="0" applyFont="1" applyFill="1" applyBorder="1" applyAlignment="1">
      <alignment horizontal="center" vertical="center" wrapText="1"/>
    </xf>
    <xf numFmtId="0" fontId="16" fillId="3" borderId="4" xfId="0" applyFont="1" applyFill="1" applyBorder="1" applyAlignment="1">
      <alignment horizontal="center" vertical="center" wrapText="1"/>
    </xf>
    <xf numFmtId="0" fontId="2" fillId="5" borderId="0" xfId="0" applyFont="1" applyFill="1" applyBorder="1" applyAlignment="1">
      <alignment horizontal="center" vertical="center"/>
    </xf>
    <xf numFmtId="0" fontId="2" fillId="6" borderId="10" xfId="0" applyFont="1" applyFill="1" applyBorder="1" applyAlignment="1">
      <alignment horizontal="center"/>
    </xf>
    <xf numFmtId="0" fontId="2" fillId="5" borderId="7" xfId="0" applyFont="1" applyFill="1" applyBorder="1" applyAlignment="1">
      <alignment horizontal="center" wrapText="1"/>
    </xf>
    <xf numFmtId="0" fontId="2" fillId="5" borderId="6" xfId="0" applyFont="1" applyFill="1" applyBorder="1" applyAlignment="1">
      <alignment horizontal="center" wrapText="1"/>
    </xf>
    <xf numFmtId="0" fontId="3" fillId="7" borderId="11" xfId="0" applyFont="1" applyFill="1" applyBorder="1" applyAlignment="1">
      <alignment horizontal="center" wrapText="1"/>
    </xf>
    <xf numFmtId="0" fontId="17" fillId="0" borderId="12" xfId="0" applyFont="1" applyFill="1" applyBorder="1" applyAlignment="1">
      <alignment horizontal="center" vertical="center" wrapText="1"/>
    </xf>
    <xf numFmtId="0" fontId="1" fillId="0" borderId="13" xfId="0" applyFont="1" applyFill="1" applyBorder="1"/>
    <xf numFmtId="0" fontId="1" fillId="5" borderId="9" xfId="0" applyFont="1" applyFill="1" applyBorder="1" applyAlignment="1">
      <alignment horizontal="center" vertical="center"/>
    </xf>
    <xf numFmtId="0" fontId="1" fillId="5" borderId="11" xfId="0" applyFont="1" applyFill="1" applyBorder="1" applyAlignment="1">
      <alignment horizontal="center" vertical="center"/>
    </xf>
    <xf numFmtId="4" fontId="1" fillId="5" borderId="9" xfId="0" applyNumberFormat="1" applyFont="1" applyFill="1" applyBorder="1" applyAlignment="1">
      <alignment horizontal="center" vertical="center"/>
    </xf>
    <xf numFmtId="0" fontId="1" fillId="4" borderId="14" xfId="0" applyFont="1" applyFill="1" applyBorder="1" applyAlignment="1">
      <alignment vertical="center" wrapText="1"/>
    </xf>
    <xf numFmtId="0" fontId="1" fillId="4" borderId="15" xfId="0" applyFont="1" applyFill="1" applyBorder="1" applyAlignment="1">
      <alignment horizontal="center" vertical="top" wrapText="1"/>
    </xf>
    <xf numFmtId="0" fontId="1" fillId="4" borderId="16" xfId="0" applyNumberFormat="1" applyFont="1" applyFill="1" applyBorder="1" applyAlignment="1">
      <alignment horizontal="center" vertical="center"/>
    </xf>
    <xf numFmtId="4" fontId="1" fillId="4" borderId="17" xfId="0" applyNumberFormat="1" applyFont="1" applyFill="1" applyBorder="1" applyAlignment="1">
      <alignment horizontal="center" vertical="center"/>
    </xf>
    <xf numFmtId="4" fontId="1" fillId="4" borderId="18" xfId="0" applyNumberFormat="1" applyFont="1" applyFill="1" applyBorder="1" applyAlignment="1">
      <alignment horizontal="center" vertical="center"/>
    </xf>
    <xf numFmtId="4" fontId="1" fillId="4" borderId="19" xfId="0" applyNumberFormat="1" applyFont="1" applyFill="1" applyBorder="1" applyAlignment="1">
      <alignment horizontal="center" vertical="center"/>
    </xf>
    <xf numFmtId="4" fontId="1" fillId="4" borderId="20" xfId="0" applyNumberFormat="1" applyFont="1" applyFill="1" applyBorder="1" applyAlignment="1">
      <alignment horizontal="center" vertical="center"/>
    </xf>
    <xf numFmtId="4" fontId="1" fillId="4" borderId="21" xfId="0" applyNumberFormat="1" applyFont="1" applyFill="1" applyBorder="1" applyAlignment="1">
      <alignment horizontal="center" vertical="center"/>
    </xf>
    <xf numFmtId="0" fontId="2" fillId="5" borderId="0" xfId="0" applyFont="1" applyFill="1" applyBorder="1" applyAlignment="1">
      <alignment horizontal="center" vertical="center" wrapText="1"/>
    </xf>
    <xf numFmtId="0" fontId="2" fillId="6" borderId="0" xfId="0" applyFont="1" applyFill="1" applyBorder="1" applyAlignment="1">
      <alignment horizontal="center" wrapText="1"/>
    </xf>
    <xf numFmtId="0" fontId="2" fillId="4" borderId="22" xfId="0" applyFont="1" applyFill="1" applyBorder="1" applyAlignment="1">
      <alignment horizontal="center"/>
    </xf>
    <xf numFmtId="0" fontId="4" fillId="0" borderId="23" xfId="0" applyFont="1" applyFill="1" applyBorder="1" applyAlignment="1">
      <alignment wrapText="1"/>
    </xf>
    <xf numFmtId="0" fontId="7" fillId="0" borderId="24"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3" xfId="0" applyFont="1" applyFill="1" applyBorder="1" applyAlignment="1">
      <alignment vertical="center" wrapText="1"/>
    </xf>
    <xf numFmtId="0" fontId="8" fillId="0" borderId="13"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0" borderId="1" xfId="0" applyFont="1" applyFill="1" applyBorder="1" applyAlignment="1">
      <alignment vertical="center" wrapText="1"/>
    </xf>
    <xf numFmtId="0" fontId="8" fillId="0" borderId="10" xfId="0" applyFont="1" applyFill="1" applyBorder="1" applyAlignment="1">
      <alignment horizontal="center" vertical="center" wrapText="1"/>
    </xf>
    <xf numFmtId="0" fontId="18" fillId="0" borderId="1" xfId="0" applyFont="1" applyFill="1" applyBorder="1" applyAlignment="1">
      <alignment horizontal="left" vertical="center" wrapText="1"/>
    </xf>
    <xf numFmtId="0" fontId="8" fillId="0" borderId="24" xfId="0" applyFont="1" applyFill="1" applyBorder="1" applyAlignment="1">
      <alignment wrapText="1"/>
    </xf>
    <xf numFmtId="0" fontId="18" fillId="0" borderId="5" xfId="0" applyFont="1" applyFill="1" applyBorder="1" applyAlignment="1">
      <alignment horizontal="center" vertical="center" wrapText="1"/>
    </xf>
    <xf numFmtId="0" fontId="18" fillId="0" borderId="5" xfId="0" applyFont="1" applyFill="1" applyBorder="1" applyAlignment="1">
      <alignment vertical="center" wrapText="1"/>
    </xf>
    <xf numFmtId="0" fontId="18" fillId="0" borderId="5" xfId="0" applyFont="1" applyFill="1" applyBorder="1" applyAlignment="1">
      <alignment horizontal="left" vertical="center" wrapText="1"/>
    </xf>
    <xf numFmtId="0" fontId="18" fillId="0" borderId="25"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0" borderId="5" xfId="0" applyFont="1" applyFill="1" applyBorder="1" applyAlignment="1">
      <alignment horizontal="left" vertical="center" wrapText="1"/>
    </xf>
    <xf numFmtId="0" fontId="8" fillId="2" borderId="1"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7" fillId="0" borderId="25" xfId="0" applyFont="1" applyFill="1" applyBorder="1" applyAlignment="1">
      <alignment horizontal="center" vertical="center" wrapText="1"/>
    </xf>
    <xf numFmtId="0" fontId="7" fillId="0" borderId="25" xfId="0" applyFont="1" applyFill="1" applyBorder="1" applyAlignment="1">
      <alignment horizontal="center" vertical="center"/>
    </xf>
    <xf numFmtId="0" fontId="8" fillId="2" borderId="24" xfId="0" applyFont="1" applyFill="1" applyBorder="1" applyAlignment="1">
      <alignment horizontal="center" vertical="center" wrapText="1"/>
    </xf>
    <xf numFmtId="0" fontId="8" fillId="2" borderId="8" xfId="0" applyFont="1" applyFill="1" applyBorder="1" applyAlignment="1">
      <alignment vertical="center" wrapText="1"/>
    </xf>
    <xf numFmtId="0" fontId="8" fillId="2" borderId="8" xfId="0" applyFont="1" applyFill="1" applyBorder="1" applyAlignment="1">
      <alignment horizontal="center" vertical="center" wrapText="1"/>
    </xf>
    <xf numFmtId="0" fontId="8" fillId="2" borderId="8" xfId="0" applyFont="1" applyFill="1" applyBorder="1" applyAlignment="1">
      <alignment horizontal="left" vertical="center" wrapText="1"/>
    </xf>
    <xf numFmtId="0" fontId="8" fillId="2" borderId="1" xfId="0" applyFont="1" applyFill="1" applyBorder="1" applyAlignment="1">
      <alignment vertical="center" wrapText="1"/>
    </xf>
    <xf numFmtId="0" fontId="9" fillId="8" borderId="5" xfId="0" applyNumberFormat="1" applyFont="1" applyFill="1" applyBorder="1" applyAlignment="1">
      <alignment horizontal="center" vertical="center" wrapText="1"/>
    </xf>
    <xf numFmtId="4" fontId="9" fillId="9" borderId="5" xfId="0" applyNumberFormat="1" applyFont="1" applyFill="1" applyBorder="1" applyAlignment="1">
      <alignment vertical="center" wrapText="1"/>
    </xf>
    <xf numFmtId="0" fontId="9" fillId="9" borderId="5" xfId="0" applyFont="1" applyFill="1" applyBorder="1" applyAlignment="1">
      <alignment horizontal="center" vertical="center" wrapText="1"/>
    </xf>
    <xf numFmtId="4" fontId="7" fillId="9" borderId="1" xfId="0" applyNumberFormat="1" applyFont="1" applyFill="1" applyBorder="1" applyAlignment="1">
      <alignment horizontal="right" vertical="center" wrapText="1"/>
    </xf>
    <xf numFmtId="0" fontId="9" fillId="8" borderId="1" xfId="0" applyNumberFormat="1" applyFont="1" applyFill="1" applyBorder="1" applyAlignment="1">
      <alignment horizontal="center" vertical="center" wrapText="1"/>
    </xf>
    <xf numFmtId="4" fontId="7" fillId="9" borderId="5" xfId="0" applyNumberFormat="1" applyFont="1" applyFill="1" applyBorder="1" applyAlignment="1">
      <alignment horizontal="right" vertical="center" wrapText="1"/>
    </xf>
    <xf numFmtId="0" fontId="7" fillId="8" borderId="5" xfId="0" applyNumberFormat="1" applyFont="1" applyFill="1" applyBorder="1" applyAlignment="1">
      <alignment horizontal="center" vertical="center" wrapText="1"/>
    </xf>
    <xf numFmtId="4" fontId="7" fillId="8" borderId="5" xfId="0" applyNumberFormat="1" applyFont="1" applyFill="1" applyBorder="1" applyAlignment="1">
      <alignment horizontal="right" vertical="center" wrapText="1"/>
    </xf>
    <xf numFmtId="0" fontId="7" fillId="9" borderId="26" xfId="0" applyFont="1" applyFill="1" applyBorder="1" applyAlignment="1">
      <alignment horizontal="center" vertical="center" wrapText="1"/>
    </xf>
    <xf numFmtId="4" fontId="7" fillId="9" borderId="5" xfId="0" applyNumberFormat="1" applyFont="1" applyFill="1" applyBorder="1" applyAlignment="1">
      <alignment vertical="center" wrapText="1"/>
    </xf>
    <xf numFmtId="0" fontId="7" fillId="9" borderId="5" xfId="0" applyFont="1" applyFill="1" applyBorder="1" applyAlignment="1">
      <alignment horizontal="center" vertical="center" wrapText="1"/>
    </xf>
    <xf numFmtId="0" fontId="7" fillId="8" borderId="1" xfId="0" applyNumberFormat="1" applyFont="1" applyFill="1" applyBorder="1" applyAlignment="1">
      <alignment horizontal="center" vertical="center" wrapText="1"/>
    </xf>
    <xf numFmtId="4" fontId="7" fillId="8" borderId="5" xfId="0" applyNumberFormat="1" applyFont="1" applyFill="1" applyBorder="1" applyAlignment="1">
      <alignment vertical="center" wrapText="1"/>
    </xf>
    <xf numFmtId="0" fontId="7" fillId="9" borderId="9" xfId="0" applyFont="1" applyFill="1" applyBorder="1" applyAlignment="1">
      <alignment horizontal="center" vertical="center" wrapText="1"/>
    </xf>
    <xf numFmtId="0" fontId="7" fillId="8" borderId="5" xfId="0" applyNumberFormat="1" applyFont="1" applyFill="1" applyBorder="1" applyAlignment="1">
      <alignment vertical="center" wrapText="1"/>
    </xf>
    <xf numFmtId="4" fontId="11" fillId="10" borderId="17" xfId="0" applyNumberFormat="1" applyFont="1" applyFill="1" applyBorder="1" applyAlignment="1">
      <alignment horizontal="right" vertical="center" wrapText="1"/>
    </xf>
    <xf numFmtId="0" fontId="9" fillId="9" borderId="1" xfId="0" applyNumberFormat="1" applyFont="1" applyFill="1" applyBorder="1" applyAlignment="1">
      <alignment horizontal="center" vertical="center" wrapText="1"/>
    </xf>
    <xf numFmtId="0" fontId="9" fillId="8" borderId="1" xfId="0" applyFont="1" applyFill="1" applyBorder="1" applyAlignment="1">
      <alignment horizontal="center" vertical="center" wrapText="1"/>
    </xf>
    <xf numFmtId="0" fontId="9" fillId="9" borderId="1" xfId="0" applyFont="1" applyFill="1" applyBorder="1" applyAlignment="1">
      <alignment horizontal="center" vertical="center" wrapText="1"/>
    </xf>
    <xf numFmtId="0" fontId="4" fillId="0" borderId="0" xfId="0" applyFont="1" applyFill="1" applyBorder="1" applyAlignment="1">
      <alignment wrapText="1"/>
    </xf>
    <xf numFmtId="0" fontId="4" fillId="0" borderId="0" xfId="0" applyFont="1" applyFill="1" applyBorder="1" applyAlignment="1">
      <alignment horizontal="right" wrapText="1"/>
    </xf>
    <xf numFmtId="0" fontId="19" fillId="0" borderId="0" xfId="0" applyFont="1" applyFill="1" applyBorder="1" applyAlignment="1">
      <alignment vertical="center" wrapText="1"/>
    </xf>
    <xf numFmtId="0" fontId="19" fillId="11" borderId="27" xfId="0" applyFont="1" applyFill="1" applyBorder="1" applyAlignment="1">
      <alignment vertical="center" wrapText="1"/>
    </xf>
    <xf numFmtId="0" fontId="20" fillId="9" borderId="4" xfId="0" applyFont="1" applyFill="1" applyBorder="1" applyAlignment="1">
      <alignment horizontal="center" vertical="center" wrapText="1"/>
    </xf>
    <xf numFmtId="0" fontId="20" fillId="9" borderId="3" xfId="0" applyFont="1" applyFill="1" applyBorder="1" applyAlignment="1">
      <alignment horizontal="center" vertical="center" wrapText="1"/>
    </xf>
    <xf numFmtId="0" fontId="20" fillId="9" borderId="2" xfId="0" applyFont="1" applyFill="1" applyBorder="1" applyAlignment="1">
      <alignment horizontal="center" vertical="center" wrapText="1"/>
    </xf>
    <xf numFmtId="0" fontId="7" fillId="9" borderId="28" xfId="0" applyFont="1" applyFill="1" applyBorder="1" applyAlignment="1">
      <alignment horizontal="center" vertical="top" wrapText="1"/>
    </xf>
    <xf numFmtId="0" fontId="7" fillId="9" borderId="24" xfId="0" applyNumberFormat="1" applyFont="1" applyFill="1" applyBorder="1" applyAlignment="1">
      <alignment horizontal="center" vertical="top" wrapText="1"/>
    </xf>
    <xf numFmtId="0" fontId="7" fillId="9" borderId="8" xfId="0" applyFont="1" applyFill="1" applyBorder="1" applyAlignment="1">
      <alignment horizontal="center" vertical="top" wrapText="1"/>
    </xf>
    <xf numFmtId="0" fontId="7" fillId="9" borderId="24" xfId="0" applyFont="1" applyFill="1" applyBorder="1" applyAlignment="1">
      <alignment horizontal="center" vertical="top" wrapText="1"/>
    </xf>
    <xf numFmtId="0" fontId="7" fillId="9" borderId="11" xfId="0" applyFont="1" applyFill="1" applyBorder="1" applyAlignment="1">
      <alignment horizontal="center" vertical="top" wrapText="1"/>
    </xf>
    <xf numFmtId="0" fontId="7" fillId="9" borderId="29" xfId="0" applyFont="1" applyFill="1" applyBorder="1" applyAlignment="1">
      <alignment horizontal="center" vertical="top" wrapText="1"/>
    </xf>
    <xf numFmtId="0" fontId="7" fillId="9" borderId="10" xfId="0" applyFont="1" applyFill="1" applyBorder="1" applyAlignment="1">
      <alignment horizontal="center" vertical="top" wrapText="1"/>
    </xf>
    <xf numFmtId="0" fontId="7" fillId="8" borderId="26" xfId="0" applyNumberFormat="1" applyFont="1" applyFill="1" applyBorder="1" applyAlignment="1">
      <alignment horizontal="center" vertical="center" wrapText="1"/>
    </xf>
    <xf numFmtId="4" fontId="7" fillId="8" borderId="1" xfId="0" applyNumberFormat="1" applyFont="1" applyFill="1" applyBorder="1" applyAlignment="1">
      <alignment vertical="center" wrapText="1"/>
    </xf>
    <xf numFmtId="0" fontId="7" fillId="9" borderId="1" xfId="0" applyFont="1" applyFill="1" applyBorder="1" applyAlignment="1">
      <alignment horizontal="center" vertical="center" wrapText="1"/>
    </xf>
    <xf numFmtId="4" fontId="7" fillId="9" borderId="1" xfId="0" applyNumberFormat="1" applyFont="1" applyFill="1" applyBorder="1" applyAlignment="1">
      <alignment vertical="center" wrapText="1"/>
    </xf>
    <xf numFmtId="0" fontId="7" fillId="8" borderId="1" xfId="0" applyFont="1" applyFill="1" applyBorder="1" applyAlignment="1">
      <alignment horizontal="center" vertical="center" wrapText="1"/>
    </xf>
    <xf numFmtId="4" fontId="7" fillId="9" borderId="13" xfId="0" applyNumberFormat="1" applyFont="1" applyFill="1" applyBorder="1" applyAlignment="1">
      <alignment horizontal="right" vertical="center" wrapText="1"/>
    </xf>
    <xf numFmtId="4" fontId="7" fillId="8" borderId="1" xfId="0" applyNumberFormat="1" applyFont="1" applyFill="1" applyBorder="1" applyAlignment="1">
      <alignment horizontal="right" vertical="center" wrapText="1"/>
    </xf>
    <xf numFmtId="4" fontId="7" fillId="8" borderId="1" xfId="0" applyNumberFormat="1" applyFont="1" applyFill="1" applyBorder="1" applyAlignment="1">
      <alignment horizontal="center" vertical="center" wrapText="1"/>
    </xf>
    <xf numFmtId="4" fontId="7" fillId="9" borderId="13" xfId="0" applyNumberFormat="1" applyFont="1" applyFill="1" applyBorder="1" applyAlignment="1">
      <alignment horizontal="center" vertical="center" wrapText="1"/>
    </xf>
    <xf numFmtId="0" fontId="9" fillId="8" borderId="5" xfId="0" applyFont="1" applyFill="1" applyBorder="1" applyAlignment="1">
      <alignment horizontal="center" vertical="center" wrapText="1"/>
    </xf>
    <xf numFmtId="4" fontId="9" fillId="9" borderId="1" xfId="0" applyNumberFormat="1" applyFont="1" applyFill="1" applyBorder="1" applyAlignment="1">
      <alignment vertical="center" wrapText="1"/>
    </xf>
    <xf numFmtId="4" fontId="9" fillId="8" borderId="1" xfId="0" applyNumberFormat="1" applyFont="1" applyFill="1" applyBorder="1" applyAlignment="1">
      <alignment horizontal="center" vertical="center" wrapText="1"/>
    </xf>
    <xf numFmtId="4" fontId="9" fillId="8" borderId="8" xfId="0" applyNumberFormat="1" applyFont="1" applyFill="1" applyBorder="1" applyAlignment="1">
      <alignment vertical="center" wrapText="1"/>
    </xf>
    <xf numFmtId="0" fontId="9" fillId="9" borderId="8" xfId="0" applyFont="1" applyFill="1" applyBorder="1" applyAlignment="1">
      <alignment horizontal="center" vertical="center" wrapText="1"/>
    </xf>
    <xf numFmtId="4" fontId="9" fillId="9" borderId="8" xfId="0" applyNumberFormat="1" applyFont="1" applyFill="1" applyBorder="1" applyAlignment="1">
      <alignment vertical="center" wrapText="1"/>
    </xf>
    <xf numFmtId="0" fontId="9" fillId="8" borderId="8" xfId="0" applyFont="1" applyFill="1" applyBorder="1" applyAlignment="1">
      <alignment horizontal="center" vertical="center" wrapText="1"/>
    </xf>
    <xf numFmtId="0" fontId="9" fillId="12" borderId="26" xfId="0" applyNumberFormat="1" applyFont="1" applyFill="1" applyBorder="1" applyAlignment="1">
      <alignment horizontal="center" vertical="center" wrapText="1"/>
    </xf>
    <xf numFmtId="4" fontId="9" fillId="12" borderId="5" xfId="0" applyNumberFormat="1" applyFont="1" applyFill="1" applyBorder="1" applyAlignment="1">
      <alignment vertical="center" wrapText="1"/>
    </xf>
    <xf numFmtId="0" fontId="9" fillId="12" borderId="5" xfId="0" applyFont="1" applyFill="1" applyBorder="1" applyAlignment="1">
      <alignment horizontal="center" vertical="center" wrapText="1"/>
    </xf>
    <xf numFmtId="4" fontId="9" fillId="9" borderId="25" xfId="0" applyNumberFormat="1" applyFont="1" applyFill="1" applyBorder="1" applyAlignment="1">
      <alignment vertical="center" wrapText="1"/>
    </xf>
    <xf numFmtId="0" fontId="15" fillId="0" borderId="0" xfId="0" applyFont="1" applyFill="1" applyBorder="1" applyAlignment="1"/>
    <xf numFmtId="0" fontId="15" fillId="2" borderId="0" xfId="0" applyFont="1" applyFill="1" applyBorder="1" applyAlignment="1"/>
    <xf numFmtId="0" fontId="15" fillId="0" borderId="10" xfId="0" applyFont="1" applyFill="1" applyBorder="1" applyAlignment="1"/>
    <xf numFmtId="0" fontId="4" fillId="0" borderId="13" xfId="0" applyFont="1" applyFill="1" applyBorder="1" applyAlignment="1">
      <alignment wrapText="1"/>
    </xf>
    <xf numFmtId="0" fontId="4" fillId="0" borderId="0" xfId="0" applyFont="1" applyFill="1" applyBorder="1" applyAlignment="1">
      <alignment horizontal="center" wrapText="1"/>
    </xf>
    <xf numFmtId="4" fontId="9" fillId="9" borderId="1" xfId="0" applyNumberFormat="1" applyFont="1" applyFill="1" applyBorder="1" applyAlignment="1">
      <alignment horizontal="center" vertical="center" wrapText="1"/>
    </xf>
    <xf numFmtId="0" fontId="9" fillId="8" borderId="14" xfId="0" applyNumberFormat="1" applyFont="1" applyFill="1" applyBorder="1" applyAlignment="1">
      <alignment horizontal="center" vertical="center" wrapText="1"/>
    </xf>
    <xf numFmtId="4" fontId="7" fillId="9" borderId="18" xfId="0" applyNumberFormat="1" applyFont="1" applyFill="1" applyBorder="1" applyAlignment="1">
      <alignment horizontal="right" vertical="center" wrapText="1"/>
    </xf>
    <xf numFmtId="0" fontId="7" fillId="13" borderId="0" xfId="0" applyFont="1" applyFill="1" applyBorder="1" applyAlignment="1">
      <alignment horizontal="center" vertical="center" wrapText="1"/>
    </xf>
    <xf numFmtId="0" fontId="8" fillId="13" borderId="0" xfId="0" applyFont="1" applyFill="1" applyBorder="1" applyAlignment="1">
      <alignment vertical="center" wrapText="1"/>
    </xf>
    <xf numFmtId="0" fontId="8" fillId="13" borderId="0" xfId="0" applyFont="1" applyFill="1" applyBorder="1" applyAlignment="1">
      <alignment horizontal="center" vertical="center" wrapText="1"/>
    </xf>
    <xf numFmtId="0" fontId="7" fillId="13" borderId="0" xfId="0" applyNumberFormat="1" applyFont="1" applyFill="1" applyBorder="1" applyAlignment="1">
      <alignment horizontal="center" vertical="center" wrapText="1"/>
    </xf>
    <xf numFmtId="4" fontId="7" fillId="13" borderId="0" xfId="0" applyNumberFormat="1" applyFont="1" applyFill="1" applyBorder="1" applyAlignment="1">
      <alignment horizontal="right" vertical="center" wrapText="1"/>
    </xf>
    <xf numFmtId="4" fontId="10" fillId="13" borderId="30" xfId="0" applyNumberFormat="1" applyFont="1" applyFill="1" applyBorder="1" applyAlignment="1">
      <alignment horizontal="right" vertical="center" wrapText="1"/>
    </xf>
    <xf numFmtId="0" fontId="18" fillId="13" borderId="0" xfId="0" applyFont="1" applyFill="1" applyBorder="1" applyAlignment="1">
      <alignment horizontal="center" vertical="center" wrapText="1"/>
    </xf>
    <xf numFmtId="0" fontId="7" fillId="13" borderId="0" xfId="0" applyFont="1" applyFill="1" applyBorder="1" applyAlignment="1">
      <alignment vertical="center" wrapText="1"/>
    </xf>
    <xf numFmtId="0" fontId="7" fillId="13" borderId="31" xfId="0" applyFont="1" applyFill="1" applyBorder="1" applyAlignment="1">
      <alignment horizontal="center" vertical="center" wrapText="1"/>
    </xf>
    <xf numFmtId="0" fontId="18" fillId="13" borderId="27" xfId="0" applyFont="1" applyFill="1" applyBorder="1" applyAlignment="1">
      <alignment horizontal="center" vertical="center" wrapText="1"/>
    </xf>
    <xf numFmtId="0" fontId="18" fillId="13" borderId="27" xfId="0" applyFont="1" applyFill="1" applyBorder="1" applyAlignment="1">
      <alignment vertical="center" wrapText="1"/>
    </xf>
    <xf numFmtId="0" fontId="8" fillId="13" borderId="27" xfId="0" applyFont="1" applyFill="1" applyBorder="1" applyAlignment="1">
      <alignment horizontal="center" vertical="center" wrapText="1"/>
    </xf>
    <xf numFmtId="0" fontId="18" fillId="13" borderId="27" xfId="0" applyFont="1" applyFill="1" applyBorder="1" applyAlignment="1">
      <alignment horizontal="left" vertical="center" wrapText="1"/>
    </xf>
    <xf numFmtId="0" fontId="18" fillId="13" borderId="23" xfId="0" applyFont="1" applyFill="1" applyBorder="1" applyAlignment="1">
      <alignment horizontal="center" vertical="center" wrapText="1"/>
    </xf>
    <xf numFmtId="0" fontId="9" fillId="13" borderId="27" xfId="0" applyNumberFormat="1" applyFont="1" applyFill="1" applyBorder="1" applyAlignment="1">
      <alignment horizontal="center" vertical="center" wrapText="1"/>
    </xf>
    <xf numFmtId="4" fontId="9" fillId="13" borderId="27" xfId="0" applyNumberFormat="1" applyFont="1" applyFill="1" applyBorder="1" applyAlignment="1">
      <alignment vertical="center" wrapText="1"/>
    </xf>
    <xf numFmtId="0" fontId="9" fillId="13" borderId="27" xfId="0" applyFont="1" applyFill="1" applyBorder="1" applyAlignment="1">
      <alignment horizontal="center" vertical="center" wrapText="1"/>
    </xf>
    <xf numFmtId="4" fontId="10" fillId="13" borderId="23" xfId="0" applyNumberFormat="1" applyFont="1" applyFill="1" applyBorder="1" applyAlignment="1">
      <alignment horizontal="right" vertical="center" wrapText="1"/>
    </xf>
    <xf numFmtId="0" fontId="7" fillId="13" borderId="27" xfId="0" applyFont="1" applyFill="1" applyBorder="1" applyAlignment="1">
      <alignment horizontal="center" vertical="center" wrapText="1"/>
    </xf>
    <xf numFmtId="0" fontId="7" fillId="13" borderId="27" xfId="0" applyFont="1" applyFill="1" applyBorder="1" applyAlignment="1">
      <alignment horizontal="center" vertical="center"/>
    </xf>
    <xf numFmtId="0" fontId="8" fillId="13" borderId="30" xfId="0" applyFont="1" applyFill="1" applyBorder="1" applyAlignment="1">
      <alignment horizontal="center" vertical="center" wrapText="1"/>
    </xf>
    <xf numFmtId="0" fontId="8" fillId="13" borderId="31" xfId="0" applyFont="1" applyFill="1" applyBorder="1" applyAlignment="1">
      <alignment horizontal="center" vertical="center" wrapText="1"/>
    </xf>
    <xf numFmtId="0" fontId="8" fillId="13" borderId="23" xfId="0" applyFont="1" applyFill="1" applyBorder="1" applyAlignment="1">
      <alignment horizontal="left" vertical="center" wrapText="1"/>
    </xf>
    <xf numFmtId="0" fontId="4" fillId="13" borderId="27" xfId="0" applyFont="1" applyFill="1" applyBorder="1" applyAlignment="1">
      <alignment horizontal="center" vertical="center" wrapText="1"/>
    </xf>
    <xf numFmtId="0" fontId="8" fillId="13" borderId="23" xfId="0" applyFont="1" applyFill="1" applyBorder="1" applyAlignment="1">
      <alignment horizontal="center" vertical="center" wrapText="1"/>
    </xf>
    <xf numFmtId="0" fontId="7" fillId="13" borderId="23" xfId="0" applyNumberFormat="1" applyFont="1" applyFill="1" applyBorder="1" applyAlignment="1">
      <alignment horizontal="center" vertical="center" wrapText="1"/>
    </xf>
    <xf numFmtId="4" fontId="7" fillId="13" borderId="27" xfId="0" applyNumberFormat="1" applyFont="1" applyFill="1" applyBorder="1" applyAlignment="1">
      <alignment vertical="center" wrapText="1"/>
    </xf>
    <xf numFmtId="0" fontId="7" fillId="13" borderId="23" xfId="0" applyFont="1" applyFill="1" applyBorder="1" applyAlignment="1">
      <alignment horizontal="center" vertical="center" wrapText="1"/>
    </xf>
    <xf numFmtId="0" fontId="7" fillId="13" borderId="27" xfId="0" applyNumberFormat="1" applyFont="1" applyFill="1" applyBorder="1" applyAlignment="1">
      <alignment horizontal="center" vertical="center" wrapText="1"/>
    </xf>
    <xf numFmtId="0" fontId="7" fillId="13" borderId="27" xfId="0" applyNumberFormat="1" applyFont="1" applyFill="1" applyBorder="1" applyAlignment="1">
      <alignment vertical="center" wrapText="1"/>
    </xf>
    <xf numFmtId="4" fontId="10" fillId="13" borderId="27" xfId="0" applyNumberFormat="1" applyFont="1" applyFill="1" applyBorder="1" applyAlignment="1">
      <alignment vertical="center" wrapText="1"/>
    </xf>
    <xf numFmtId="4" fontId="10" fillId="13" borderId="27" xfId="0" applyNumberFormat="1" applyFont="1" applyFill="1" applyBorder="1" applyAlignment="1">
      <alignment horizontal="right" vertical="center" wrapText="1"/>
    </xf>
    <xf numFmtId="0" fontId="8" fillId="2" borderId="24" xfId="0" applyFont="1" applyFill="1" applyBorder="1" applyAlignment="1">
      <alignment vertical="center" wrapText="1"/>
    </xf>
    <xf numFmtId="0" fontId="8" fillId="2" borderId="24" xfId="0" applyFont="1" applyFill="1" applyBorder="1" applyAlignment="1">
      <alignment horizontal="left" vertical="center" wrapText="1"/>
    </xf>
    <xf numFmtId="0" fontId="7" fillId="13" borderId="6" xfId="0" applyFont="1" applyFill="1" applyBorder="1" applyAlignment="1">
      <alignment horizontal="center" vertical="center" wrapText="1"/>
    </xf>
    <xf numFmtId="0" fontId="8" fillId="13" borderId="10" xfId="0" applyFont="1" applyFill="1" applyBorder="1" applyAlignment="1">
      <alignment horizontal="center" vertical="center" wrapText="1"/>
    </xf>
    <xf numFmtId="0" fontId="8" fillId="13" borderId="0" xfId="0" applyFont="1" applyFill="1" applyBorder="1" applyAlignment="1">
      <alignment horizontal="left" vertical="center" wrapText="1"/>
    </xf>
    <xf numFmtId="4" fontId="7" fillId="13" borderId="0" xfId="0" applyNumberFormat="1" applyFont="1" applyFill="1" applyBorder="1" applyAlignment="1">
      <alignment horizontal="center" vertical="center" wrapText="1"/>
    </xf>
    <xf numFmtId="4" fontId="11" fillId="13" borderId="11" xfId="0" applyNumberFormat="1" applyFont="1" applyFill="1" applyBorder="1" applyAlignment="1">
      <alignment horizontal="right" vertical="center" wrapText="1"/>
    </xf>
    <xf numFmtId="0" fontId="7" fillId="0" borderId="5" xfId="0" applyFont="1" applyFill="1" applyBorder="1" applyAlignment="1">
      <alignment vertical="center" wrapText="1"/>
    </xf>
    <xf numFmtId="0" fontId="7" fillId="0" borderId="11"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8" xfId="0" applyFont="1" applyFill="1" applyBorder="1" applyAlignment="1">
      <alignment vertical="center" wrapText="1"/>
    </xf>
    <xf numFmtId="0" fontId="18" fillId="0" borderId="8" xfId="0" applyFont="1" applyFill="1" applyBorder="1" applyAlignment="1">
      <alignment horizontal="left" vertical="center" wrapText="1"/>
    </xf>
    <xf numFmtId="0" fontId="9" fillId="8" borderId="32" xfId="0" applyNumberFormat="1" applyFont="1" applyFill="1" applyBorder="1" applyAlignment="1">
      <alignment horizontal="center" vertical="center" wrapText="1"/>
    </xf>
    <xf numFmtId="4" fontId="7" fillId="9" borderId="33" xfId="0" applyNumberFormat="1" applyFont="1" applyFill="1" applyBorder="1" applyAlignment="1">
      <alignment horizontal="right" vertical="center" wrapText="1"/>
    </xf>
    <xf numFmtId="0" fontId="7" fillId="13" borderId="13" xfId="0" applyFont="1" applyFill="1" applyBorder="1" applyAlignment="1">
      <alignment horizontal="center" vertical="center" wrapText="1"/>
    </xf>
    <xf numFmtId="0" fontId="18" fillId="13" borderId="23" xfId="0" applyFont="1" applyFill="1" applyBorder="1" applyAlignment="1">
      <alignment vertical="center" wrapText="1"/>
    </xf>
    <xf numFmtId="0" fontId="4" fillId="13" borderId="23" xfId="0" applyFont="1" applyFill="1" applyBorder="1" applyAlignment="1">
      <alignment horizontal="center" vertical="center" wrapText="1"/>
    </xf>
    <xf numFmtId="0" fontId="18" fillId="13" borderId="23" xfId="0" applyFont="1" applyFill="1" applyBorder="1" applyAlignment="1">
      <alignment horizontal="left" vertical="center" wrapText="1"/>
    </xf>
    <xf numFmtId="0" fontId="9" fillId="13" borderId="23" xfId="0" applyNumberFormat="1" applyFont="1" applyFill="1" applyBorder="1" applyAlignment="1">
      <alignment horizontal="center" vertical="center" wrapText="1"/>
    </xf>
    <xf numFmtId="4" fontId="9" fillId="13" borderId="23" xfId="0" applyNumberFormat="1" applyFont="1" applyFill="1" applyBorder="1" applyAlignment="1">
      <alignment vertical="center" wrapText="1"/>
    </xf>
    <xf numFmtId="0" fontId="9" fillId="13" borderId="23" xfId="0" applyFont="1" applyFill="1" applyBorder="1" applyAlignment="1">
      <alignment horizontal="center" vertical="center" wrapText="1"/>
    </xf>
    <xf numFmtId="4" fontId="11" fillId="13" borderId="23" xfId="0" applyNumberFormat="1" applyFont="1" applyFill="1" applyBorder="1" applyAlignment="1">
      <alignment vertical="center" wrapText="1"/>
    </xf>
    <xf numFmtId="4" fontId="10" fillId="13" borderId="9" xfId="0" applyNumberFormat="1" applyFont="1" applyFill="1" applyBorder="1" applyAlignment="1">
      <alignment horizontal="right" vertical="center" wrapText="1"/>
    </xf>
    <xf numFmtId="0" fontId="8" fillId="13" borderId="23" xfId="0" applyFont="1" applyFill="1" applyBorder="1" applyAlignment="1">
      <alignment vertical="center" wrapText="1"/>
    </xf>
    <xf numFmtId="0" fontId="8" fillId="13" borderId="13" xfId="0" applyFont="1" applyFill="1" applyBorder="1" applyAlignment="1">
      <alignment horizontal="center" vertical="center" wrapText="1"/>
    </xf>
    <xf numFmtId="0" fontId="8" fillId="13" borderId="9" xfId="0" applyFont="1" applyFill="1" applyBorder="1" applyAlignment="1">
      <alignment horizontal="center" vertical="center" wrapText="1"/>
    </xf>
    <xf numFmtId="4" fontId="9" fillId="13" borderId="23" xfId="0" applyNumberFormat="1" applyFont="1" applyFill="1" applyBorder="1" applyAlignment="1">
      <alignment horizontal="center" vertical="center" wrapText="1"/>
    </xf>
    <xf numFmtId="4" fontId="11" fillId="13" borderId="9" xfId="0" applyNumberFormat="1" applyFont="1" applyFill="1" applyBorder="1" applyAlignment="1">
      <alignment horizontal="right" vertical="center" wrapText="1"/>
    </xf>
    <xf numFmtId="0" fontId="9" fillId="9" borderId="5" xfId="0" applyNumberFormat="1" applyFont="1" applyFill="1" applyBorder="1" applyAlignment="1">
      <alignment horizontal="center" vertical="center" wrapText="1"/>
    </xf>
    <xf numFmtId="4" fontId="13" fillId="13" borderId="5" xfId="0" applyNumberFormat="1" applyFont="1" applyFill="1" applyBorder="1" applyAlignment="1">
      <alignment horizontal="right" vertical="center" wrapText="1"/>
    </xf>
    <xf numFmtId="4" fontId="11" fillId="12" borderId="11" xfId="0" applyNumberFormat="1" applyFont="1" applyFill="1" applyBorder="1" applyAlignment="1">
      <alignment horizontal="right" vertical="center" wrapText="1"/>
    </xf>
    <xf numFmtId="0" fontId="4" fillId="12" borderId="10" xfId="0" applyFont="1" applyFill="1" applyBorder="1" applyAlignment="1">
      <alignment wrapText="1"/>
    </xf>
    <xf numFmtId="0" fontId="4" fillId="12" borderId="6" xfId="0" applyFont="1" applyFill="1" applyBorder="1" applyAlignment="1">
      <alignment wrapText="1"/>
    </xf>
    <xf numFmtId="4" fontId="11" fillId="12" borderId="6" xfId="0" applyNumberFormat="1" applyFont="1" applyFill="1" applyBorder="1" applyAlignment="1">
      <alignment horizontal="right" vertical="center" wrapText="1"/>
    </xf>
    <xf numFmtId="0" fontId="4" fillId="12" borderId="25" xfId="0" applyFont="1" applyFill="1" applyBorder="1" applyAlignment="1">
      <alignment wrapText="1"/>
    </xf>
    <xf numFmtId="0" fontId="4" fillId="12" borderId="26" xfId="0" applyFont="1" applyFill="1" applyBorder="1" applyAlignment="1">
      <alignment wrapText="1"/>
    </xf>
    <xf numFmtId="4" fontId="11" fillId="12" borderId="26" xfId="0" applyNumberFormat="1" applyFont="1" applyFill="1" applyBorder="1" applyAlignment="1">
      <alignment horizontal="right" vertical="center" wrapText="1"/>
    </xf>
    <xf numFmtId="0" fontId="2" fillId="3" borderId="3" xfId="0" applyFont="1" applyFill="1" applyBorder="1" applyAlignment="1">
      <alignment horizontal="center" vertical="center" wrapText="1"/>
    </xf>
    <xf numFmtId="0" fontId="2" fillId="3" borderId="44" xfId="0" applyFont="1" applyFill="1" applyBorder="1" applyAlignment="1">
      <alignment horizontal="center" vertical="center" wrapText="1"/>
    </xf>
    <xf numFmtId="0" fontId="2" fillId="5" borderId="36" xfId="0" applyFont="1" applyFill="1" applyBorder="1" applyAlignment="1">
      <alignment horizontal="center" vertical="center" wrapText="1"/>
    </xf>
    <xf numFmtId="0" fontId="2" fillId="5" borderId="40" xfId="0" applyFont="1" applyFill="1" applyBorder="1" applyAlignment="1">
      <alignment horizontal="center" vertical="center"/>
    </xf>
    <xf numFmtId="0" fontId="2" fillId="6" borderId="34" xfId="0" applyFont="1" applyFill="1" applyBorder="1" applyAlignment="1">
      <alignment horizontal="center" wrapText="1"/>
    </xf>
    <xf numFmtId="0" fontId="2" fillId="6" borderId="35" xfId="0" applyFont="1" applyFill="1" applyBorder="1" applyAlignment="1">
      <alignment horizontal="center"/>
    </xf>
    <xf numFmtId="0" fontId="2" fillId="5" borderId="36" xfId="0" applyFont="1" applyFill="1" applyBorder="1" applyAlignment="1">
      <alignment horizontal="center" wrapText="1"/>
    </xf>
    <xf numFmtId="0" fontId="2" fillId="5" borderId="37" xfId="0" applyFont="1" applyFill="1" applyBorder="1" applyAlignment="1">
      <alignment horizontal="center" wrapText="1"/>
    </xf>
    <xf numFmtId="0" fontId="1" fillId="4" borderId="38" xfId="0" applyFont="1" applyFill="1" applyBorder="1" applyAlignment="1">
      <alignment horizontal="center" vertical="center" wrapText="1"/>
    </xf>
    <xf numFmtId="0" fontId="1" fillId="4" borderId="26" xfId="0" applyFont="1" applyFill="1" applyBorder="1" applyAlignment="1">
      <alignment horizontal="center" vertical="center" wrapText="1"/>
    </xf>
    <xf numFmtId="0" fontId="2" fillId="4" borderId="36" xfId="0" applyFont="1" applyFill="1" applyBorder="1" applyAlignment="1">
      <alignment horizontal="center"/>
    </xf>
    <xf numFmtId="0" fontId="2" fillId="4" borderId="39" xfId="0" applyFont="1" applyFill="1" applyBorder="1" applyAlignment="1">
      <alignment horizontal="center"/>
    </xf>
    <xf numFmtId="0" fontId="2" fillId="4" borderId="40" xfId="0" applyFont="1" applyFill="1" applyBorder="1" applyAlignment="1">
      <alignment horizontal="center"/>
    </xf>
    <xf numFmtId="0" fontId="3" fillId="14" borderId="30" xfId="0" applyFont="1" applyFill="1" applyBorder="1" applyAlignment="1">
      <alignment horizontal="center" vertical="center"/>
    </xf>
    <xf numFmtId="0" fontId="3" fillId="14" borderId="31" xfId="0" applyFont="1" applyFill="1" applyBorder="1" applyAlignment="1">
      <alignment horizontal="center" vertical="center"/>
    </xf>
    <xf numFmtId="0" fontId="3" fillId="14" borderId="41" xfId="0" applyFont="1" applyFill="1" applyBorder="1" applyAlignment="1">
      <alignment horizontal="center" vertical="center"/>
    </xf>
    <xf numFmtId="0" fontId="3" fillId="14" borderId="28" xfId="0" applyFont="1" applyFill="1" applyBorder="1" applyAlignment="1">
      <alignment horizontal="center" vertical="center"/>
    </xf>
    <xf numFmtId="0" fontId="3" fillId="7" borderId="3" xfId="0" applyFont="1" applyFill="1" applyBorder="1" applyAlignment="1">
      <alignment horizontal="center" wrapText="1"/>
    </xf>
    <xf numFmtId="0" fontId="3" fillId="7" borderId="39" xfId="0" applyFont="1" applyFill="1" applyBorder="1" applyAlignment="1">
      <alignment horizontal="center" wrapText="1"/>
    </xf>
    <xf numFmtId="0" fontId="3" fillId="7" borderId="7" xfId="0" applyFont="1" applyFill="1" applyBorder="1" applyAlignment="1">
      <alignment horizontal="center" wrapText="1"/>
    </xf>
    <xf numFmtId="0" fontId="2" fillId="3" borderId="30" xfId="0" applyFont="1" applyFill="1" applyBorder="1" applyAlignment="1">
      <alignment horizontal="center" vertical="top" wrapText="1"/>
    </xf>
    <xf numFmtId="0" fontId="2" fillId="3" borderId="10" xfId="0" applyFont="1" applyFill="1" applyBorder="1" applyAlignment="1">
      <alignment horizontal="center" vertical="top" wrapText="1"/>
    </xf>
    <xf numFmtId="0" fontId="2" fillId="3" borderId="25" xfId="0" applyFont="1" applyFill="1" applyBorder="1" applyAlignment="1">
      <alignment horizontal="center" vertical="top" wrapText="1"/>
    </xf>
    <xf numFmtId="0" fontId="2" fillId="3" borderId="1"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16" fillId="3" borderId="42" xfId="0" applyFont="1" applyFill="1" applyBorder="1" applyAlignment="1">
      <alignment horizontal="center" vertical="center" wrapText="1"/>
    </xf>
    <xf numFmtId="0" fontId="16" fillId="3" borderId="43" xfId="0" applyFont="1" applyFill="1" applyBorder="1" applyAlignment="1">
      <alignment horizontal="center" vertical="center" wrapText="1"/>
    </xf>
    <xf numFmtId="0" fontId="16" fillId="3" borderId="35"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5" xfId="0" applyFont="1" applyFill="1" applyBorder="1" applyAlignment="1">
      <alignment horizontal="center" vertical="center" wrapText="1"/>
    </xf>
    <xf numFmtId="4" fontId="11" fillId="13" borderId="23" xfId="0" applyNumberFormat="1"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10" fillId="17" borderId="13" xfId="0" applyFont="1" applyFill="1" applyBorder="1" applyAlignment="1">
      <alignment horizontal="left" vertical="center" wrapText="1"/>
    </xf>
    <xf numFmtId="0" fontId="10" fillId="17" borderId="23" xfId="0" applyFont="1" applyFill="1" applyBorder="1" applyAlignment="1">
      <alignment horizontal="left" vertical="center" wrapText="1"/>
    </xf>
    <xf numFmtId="0" fontId="10" fillId="17" borderId="9" xfId="0" applyFont="1" applyFill="1" applyBorder="1" applyAlignment="1">
      <alignment horizontal="left" vertical="center" wrapText="1"/>
    </xf>
    <xf numFmtId="0" fontId="7" fillId="17" borderId="48" xfId="0" applyFont="1" applyFill="1" applyBorder="1" applyAlignment="1">
      <alignment horizontal="left" vertical="center" wrapText="1"/>
    </xf>
    <xf numFmtId="0" fontId="7" fillId="17" borderId="23" xfId="0" applyFont="1" applyFill="1" applyBorder="1" applyAlignment="1">
      <alignment horizontal="left" vertical="center" wrapText="1"/>
    </xf>
    <xf numFmtId="0" fontId="7" fillId="17" borderId="9" xfId="0" applyFont="1" applyFill="1" applyBorder="1" applyAlignment="1">
      <alignment horizontal="left" vertical="center" wrapText="1"/>
    </xf>
    <xf numFmtId="0" fontId="9" fillId="9" borderId="24" xfId="0" applyFont="1" applyFill="1" applyBorder="1" applyAlignment="1">
      <alignment horizontal="center" vertical="center" wrapText="1"/>
    </xf>
    <xf numFmtId="4" fontId="9" fillId="8" borderId="24" xfId="0" applyNumberFormat="1" applyFont="1" applyFill="1" applyBorder="1" applyAlignment="1">
      <alignment horizontal="center" vertical="center" wrapText="1"/>
    </xf>
    <xf numFmtId="4" fontId="9" fillId="8" borderId="5" xfId="0" applyNumberFormat="1" applyFont="1" applyFill="1" applyBorder="1" applyAlignment="1">
      <alignment horizontal="center" vertical="center" wrapText="1"/>
    </xf>
    <xf numFmtId="0" fontId="5" fillId="0" borderId="23" xfId="0" applyFont="1" applyFill="1" applyBorder="1" applyAlignment="1">
      <alignment horizontal="right" wrapText="1"/>
    </xf>
    <xf numFmtId="0" fontId="5" fillId="0" borderId="31" xfId="0" applyFont="1" applyFill="1" applyBorder="1" applyAlignment="1">
      <alignment horizontal="right" wrapText="1"/>
    </xf>
    <xf numFmtId="0" fontId="5" fillId="0" borderId="11" xfId="0" applyFont="1" applyFill="1" applyBorder="1" applyAlignment="1">
      <alignment horizontal="right" wrapText="1"/>
    </xf>
    <xf numFmtId="0" fontId="4" fillId="2" borderId="8"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5" xfId="0" applyFont="1" applyFill="1" applyBorder="1" applyAlignment="1">
      <alignment horizontal="center" vertical="center" wrapText="1"/>
    </xf>
    <xf numFmtId="4" fontId="9" fillId="9" borderId="24" xfId="0" applyNumberFormat="1" applyFont="1" applyFill="1" applyBorder="1" applyAlignment="1">
      <alignment horizontal="center" vertical="center" wrapText="1"/>
    </xf>
    <xf numFmtId="4" fontId="9" fillId="9" borderId="5" xfId="0" applyNumberFormat="1" applyFont="1" applyFill="1" applyBorder="1" applyAlignment="1">
      <alignment horizontal="center" vertical="center" wrapText="1"/>
    </xf>
    <xf numFmtId="0" fontId="9" fillId="8" borderId="24" xfId="0" applyFont="1" applyFill="1" applyBorder="1" applyAlignment="1">
      <alignment horizontal="center" vertical="center" wrapText="1"/>
    </xf>
    <xf numFmtId="0" fontId="9" fillId="8" borderId="5" xfId="0" applyFont="1" applyFill="1" applyBorder="1" applyAlignment="1">
      <alignment horizontal="center" vertical="center" wrapText="1"/>
    </xf>
    <xf numFmtId="4" fontId="7" fillId="9" borderId="8" xfId="0" applyNumberFormat="1" applyFont="1" applyFill="1" applyBorder="1" applyAlignment="1">
      <alignment horizontal="center" vertical="center" wrapText="1"/>
    </xf>
    <xf numFmtId="4" fontId="7" fillId="9" borderId="5" xfId="0" applyNumberFormat="1" applyFont="1" applyFill="1" applyBorder="1" applyAlignment="1">
      <alignment horizontal="center" vertical="center" wrapText="1"/>
    </xf>
    <xf numFmtId="4" fontId="7" fillId="8" borderId="8" xfId="0" applyNumberFormat="1" applyFont="1" applyFill="1" applyBorder="1" applyAlignment="1">
      <alignment horizontal="center" vertical="center" wrapText="1"/>
    </xf>
    <xf numFmtId="4" fontId="7" fillId="8" borderId="5" xfId="0" applyNumberFormat="1" applyFont="1" applyFill="1" applyBorder="1" applyAlignment="1">
      <alignment horizontal="center" vertical="center" wrapText="1"/>
    </xf>
    <xf numFmtId="0" fontId="4" fillId="0" borderId="36" xfId="0" applyFont="1" applyFill="1" applyBorder="1" applyAlignment="1">
      <alignment horizontal="center" wrapText="1"/>
    </xf>
    <xf numFmtId="0" fontId="4" fillId="0" borderId="39" xfId="0" applyFont="1" applyFill="1" applyBorder="1" applyAlignment="1">
      <alignment horizontal="center" wrapText="1"/>
    </xf>
    <xf numFmtId="0" fontId="4" fillId="0" borderId="40" xfId="0" applyFont="1" applyFill="1" applyBorder="1" applyAlignment="1">
      <alignment horizontal="center" wrapText="1"/>
    </xf>
    <xf numFmtId="0" fontId="19" fillId="16" borderId="27" xfId="0" applyFont="1" applyFill="1" applyBorder="1" applyAlignment="1">
      <alignment horizontal="center" vertical="center" wrapText="1"/>
    </xf>
    <xf numFmtId="0" fontId="19" fillId="16" borderId="26" xfId="0" applyFont="1" applyFill="1" applyBorder="1" applyAlignment="1">
      <alignment horizontal="center" vertical="center" wrapText="1"/>
    </xf>
    <xf numFmtId="4" fontId="7" fillId="9" borderId="8" xfId="0" applyNumberFormat="1" applyFont="1" applyFill="1" applyBorder="1" applyAlignment="1">
      <alignment horizontal="right" vertical="center" wrapText="1"/>
    </xf>
    <xf numFmtId="4" fontId="7" fillId="9" borderId="5" xfId="0" applyNumberFormat="1" applyFont="1" applyFill="1" applyBorder="1" applyAlignment="1">
      <alignment horizontal="right" vertical="center" wrapText="1"/>
    </xf>
    <xf numFmtId="4" fontId="7" fillId="9" borderId="24" xfId="0" applyNumberFormat="1" applyFont="1" applyFill="1" applyBorder="1" applyAlignment="1">
      <alignment horizontal="right" vertical="center" wrapText="1"/>
    </xf>
    <xf numFmtId="4" fontId="11" fillId="13" borderId="31" xfId="0" applyNumberFormat="1" applyFont="1" applyFill="1" applyBorder="1" applyAlignment="1">
      <alignment horizontal="right" vertical="center" wrapText="1"/>
    </xf>
    <xf numFmtId="4" fontId="11" fillId="13" borderId="11" xfId="0" applyNumberFormat="1" applyFont="1" applyFill="1" applyBorder="1" applyAlignment="1">
      <alignment horizontal="right" vertical="center" wrapText="1"/>
    </xf>
    <xf numFmtId="0" fontId="22" fillId="17" borderId="13" xfId="0" applyFont="1" applyFill="1" applyBorder="1" applyAlignment="1">
      <alignment horizontal="center" vertical="center"/>
    </xf>
    <xf numFmtId="0" fontId="22" fillId="17" borderId="23" xfId="0" applyFont="1" applyFill="1" applyBorder="1" applyAlignment="1">
      <alignment horizontal="center" vertical="center"/>
    </xf>
    <xf numFmtId="0" fontId="24" fillId="9" borderId="52" xfId="0" applyFont="1" applyFill="1" applyBorder="1" applyAlignment="1">
      <alignment horizontal="center" vertical="center" wrapText="1"/>
    </xf>
    <xf numFmtId="0" fontId="24" fillId="9" borderId="7" xfId="0" applyFont="1" applyFill="1" applyBorder="1" applyAlignment="1">
      <alignment horizontal="center" vertical="center" wrapText="1"/>
    </xf>
    <xf numFmtId="0" fontId="24" fillId="9" borderId="4" xfId="0" applyFont="1" applyFill="1" applyBorder="1" applyAlignment="1">
      <alignment horizontal="center" vertical="center" wrapText="1"/>
    </xf>
    <xf numFmtId="0" fontId="24" fillId="9" borderId="53" xfId="0" applyFont="1" applyFill="1" applyBorder="1" applyAlignment="1">
      <alignment horizontal="center" vertical="center" wrapText="1"/>
    </xf>
    <xf numFmtId="0" fontId="24" fillId="9" borderId="12" xfId="0" applyFont="1" applyFill="1" applyBorder="1" applyAlignment="1">
      <alignment horizontal="center" vertical="center" wrapText="1"/>
    </xf>
    <xf numFmtId="0" fontId="24" fillId="9" borderId="54" xfId="0" applyFont="1" applyFill="1" applyBorder="1" applyAlignment="1">
      <alignment horizontal="center" vertical="center" wrapText="1"/>
    </xf>
    <xf numFmtId="4" fontId="7" fillId="9" borderId="13" xfId="0" applyNumberFormat="1" applyFont="1" applyFill="1" applyBorder="1" applyAlignment="1">
      <alignment horizontal="center" vertical="center" wrapText="1"/>
    </xf>
    <xf numFmtId="4" fontId="7" fillId="9" borderId="9" xfId="0" applyNumberFormat="1" applyFont="1" applyFill="1" applyBorder="1" applyAlignment="1">
      <alignment horizontal="center" vertical="center" wrapText="1"/>
    </xf>
    <xf numFmtId="4" fontId="9" fillId="9" borderId="1" xfId="0" applyNumberFormat="1" applyFont="1" applyFill="1" applyBorder="1" applyAlignment="1">
      <alignment horizontal="center" vertical="center" wrapText="1"/>
    </xf>
    <xf numFmtId="0" fontId="7" fillId="9" borderId="34" xfId="0" applyFont="1" applyFill="1" applyBorder="1" applyAlignment="1">
      <alignment horizontal="center" wrapText="1"/>
    </xf>
    <xf numFmtId="0" fontId="7" fillId="9" borderId="35" xfId="0" applyFont="1" applyFill="1" applyBorder="1" applyAlignment="1">
      <alignment horizontal="center" wrapText="1"/>
    </xf>
    <xf numFmtId="4" fontId="11" fillId="9" borderId="24" xfId="0" applyNumberFormat="1" applyFont="1" applyFill="1" applyBorder="1" applyAlignment="1">
      <alignment horizontal="right" vertical="center" wrapText="1"/>
    </xf>
    <xf numFmtId="4" fontId="11" fillId="9" borderId="5" xfId="0" applyNumberFormat="1" applyFont="1" applyFill="1" applyBorder="1" applyAlignment="1">
      <alignment horizontal="right" vertical="center" wrapText="1"/>
    </xf>
    <xf numFmtId="0" fontId="7" fillId="9" borderId="37" xfId="0" applyFont="1" applyFill="1" applyBorder="1" applyAlignment="1">
      <alignment horizontal="center" vertical="center" wrapText="1"/>
    </xf>
    <xf numFmtId="0" fontId="7" fillId="9" borderId="6" xfId="0" applyFont="1" applyFill="1" applyBorder="1" applyAlignment="1">
      <alignment horizontal="center" vertical="center" wrapText="1"/>
    </xf>
    <xf numFmtId="0" fontId="7" fillId="9" borderId="1" xfId="0" applyFont="1" applyFill="1" applyBorder="1" applyAlignment="1">
      <alignment horizontal="center" vertical="center" wrapText="1"/>
    </xf>
    <xf numFmtId="0" fontId="7" fillId="9" borderId="7" xfId="0" applyFont="1" applyFill="1" applyBorder="1" applyAlignment="1">
      <alignment horizontal="center" vertical="center" wrapText="1"/>
    </xf>
    <xf numFmtId="0" fontId="7" fillId="9" borderId="0" xfId="0" applyFont="1" applyFill="1" applyBorder="1" applyAlignment="1">
      <alignment horizontal="center" vertical="center" wrapText="1"/>
    </xf>
    <xf numFmtId="0" fontId="7" fillId="9" borderId="4" xfId="0" applyFont="1" applyFill="1" applyBorder="1" applyAlignment="1">
      <alignment horizontal="center" vertical="center" wrapText="1"/>
    </xf>
    <xf numFmtId="0" fontId="7" fillId="9" borderId="17" xfId="0" applyFont="1" applyFill="1" applyBorder="1" applyAlignment="1">
      <alignment horizontal="center" vertical="center" wrapText="1"/>
    </xf>
    <xf numFmtId="0" fontId="7" fillId="9" borderId="39" xfId="0" applyFont="1" applyFill="1" applyBorder="1" applyAlignment="1">
      <alignment horizontal="center" vertical="center" wrapText="1"/>
    </xf>
    <xf numFmtId="0" fontId="7" fillId="9" borderId="40" xfId="0" applyFont="1" applyFill="1" applyBorder="1" applyAlignment="1">
      <alignment horizontal="center" vertical="center" wrapText="1"/>
    </xf>
    <xf numFmtId="0" fontId="19" fillId="16" borderId="10" xfId="0" applyFont="1" applyFill="1" applyBorder="1" applyAlignment="1">
      <alignment horizontal="left" vertical="center" wrapText="1"/>
    </xf>
    <xf numFmtId="0" fontId="19" fillId="16" borderId="0" xfId="0" applyFont="1" applyFill="1" applyBorder="1" applyAlignment="1">
      <alignment horizontal="left" vertical="center" wrapText="1"/>
    </xf>
    <xf numFmtId="0" fontId="19" fillId="16" borderId="6" xfId="0" applyFont="1" applyFill="1" applyBorder="1" applyAlignment="1">
      <alignment horizontal="left" vertical="center" wrapText="1"/>
    </xf>
    <xf numFmtId="0" fontId="10" fillId="17" borderId="23" xfId="0" applyFont="1" applyFill="1" applyBorder="1" applyAlignment="1">
      <alignment horizontal="left" wrapText="1"/>
    </xf>
    <xf numFmtId="0" fontId="10" fillId="17" borderId="9" xfId="0" applyFont="1" applyFill="1" applyBorder="1" applyAlignment="1">
      <alignment horizontal="left" wrapText="1"/>
    </xf>
    <xf numFmtId="0" fontId="7" fillId="9" borderId="45" xfId="0" applyFont="1" applyFill="1" applyBorder="1" applyAlignment="1">
      <alignment horizontal="center" vertical="center" wrapText="1"/>
    </xf>
    <xf numFmtId="0" fontId="7" fillId="9" borderId="24" xfId="0" applyFont="1" applyFill="1" applyBorder="1" applyAlignment="1">
      <alignment horizontal="center" vertical="center" wrapText="1"/>
    </xf>
    <xf numFmtId="0" fontId="7" fillId="9" borderId="3" xfId="0" applyFont="1" applyFill="1" applyBorder="1" applyAlignment="1">
      <alignment horizontal="center" vertical="center" wrapText="1"/>
    </xf>
    <xf numFmtId="0" fontId="7" fillId="9" borderId="52" xfId="0" applyFont="1" applyFill="1" applyBorder="1" applyAlignment="1">
      <alignment horizontal="center" vertical="center" wrapText="1"/>
    </xf>
    <xf numFmtId="0" fontId="7" fillId="0" borderId="46" xfId="0" applyFont="1" applyFill="1" applyBorder="1" applyAlignment="1">
      <alignment horizontal="center" vertical="center" wrapText="1"/>
    </xf>
    <xf numFmtId="0" fontId="7" fillId="9" borderId="8" xfId="0" applyFont="1" applyFill="1" applyBorder="1" applyAlignment="1">
      <alignment horizontal="center" vertical="center" wrapText="1"/>
    </xf>
    <xf numFmtId="0" fontId="7" fillId="9" borderId="5" xfId="0" applyFont="1" applyFill="1" applyBorder="1" applyAlignment="1">
      <alignment horizontal="center" vertical="center" wrapText="1"/>
    </xf>
    <xf numFmtId="0" fontId="7" fillId="9" borderId="3" xfId="0" applyFont="1" applyFill="1" applyBorder="1" applyAlignment="1">
      <alignment horizontal="center" wrapText="1"/>
    </xf>
    <xf numFmtId="0" fontId="7" fillId="9" borderId="7" xfId="0" applyFont="1" applyFill="1" applyBorder="1" applyAlignment="1">
      <alignment horizontal="center" wrapText="1"/>
    </xf>
    <xf numFmtId="0" fontId="7" fillId="9" borderId="13" xfId="0" applyFont="1" applyFill="1" applyBorder="1" applyAlignment="1">
      <alignment horizontal="center" vertical="center" wrapText="1"/>
    </xf>
    <xf numFmtId="0" fontId="7" fillId="9" borderId="9" xfId="0" applyFont="1" applyFill="1" applyBorder="1" applyAlignment="1">
      <alignment horizontal="center" vertical="center" wrapText="1"/>
    </xf>
    <xf numFmtId="0" fontId="7" fillId="9" borderId="30" xfId="0" applyFont="1" applyFill="1" applyBorder="1" applyAlignment="1">
      <alignment horizontal="center" vertical="center" wrapText="1"/>
    </xf>
    <xf numFmtId="0" fontId="7" fillId="9" borderId="10" xfId="0" applyFont="1" applyFill="1" applyBorder="1" applyAlignment="1">
      <alignment horizontal="center" vertical="center" wrapText="1"/>
    </xf>
    <xf numFmtId="0" fontId="7" fillId="9" borderId="25" xfId="0" applyFont="1" applyFill="1" applyBorder="1" applyAlignment="1">
      <alignment horizontal="center" vertical="center" wrapText="1"/>
    </xf>
    <xf numFmtId="0" fontId="7" fillId="9" borderId="50" xfId="0" applyFont="1" applyFill="1" applyBorder="1" applyAlignment="1">
      <alignment horizontal="center" vertical="center" wrapText="1"/>
    </xf>
    <xf numFmtId="0" fontId="7" fillId="9" borderId="51" xfId="0" applyFont="1" applyFill="1" applyBorder="1" applyAlignment="1">
      <alignment horizontal="center" vertical="center" wrapText="1"/>
    </xf>
    <xf numFmtId="0" fontId="8" fillId="2" borderId="24"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24"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18" fillId="0" borderId="24"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7" fillId="8" borderId="24" xfId="0" applyNumberFormat="1" applyFont="1" applyFill="1" applyBorder="1" applyAlignment="1">
      <alignment horizontal="center" vertical="center" wrapText="1"/>
    </xf>
    <xf numFmtId="0" fontId="7" fillId="8" borderId="5" xfId="0" applyNumberFormat="1" applyFont="1" applyFill="1" applyBorder="1" applyAlignment="1">
      <alignment horizontal="center" vertical="center" wrapText="1"/>
    </xf>
    <xf numFmtId="0" fontId="7" fillId="8" borderId="8" xfId="0" applyNumberFormat="1" applyFont="1" applyFill="1" applyBorder="1" applyAlignment="1">
      <alignment horizontal="center" vertical="center" wrapText="1"/>
    </xf>
    <xf numFmtId="0" fontId="7" fillId="9" borderId="49" xfId="0" applyFont="1" applyFill="1" applyBorder="1" applyAlignment="1">
      <alignment horizontal="center" vertical="center" wrapText="1"/>
    </xf>
    <xf numFmtId="0" fontId="9" fillId="8" borderId="16" xfId="0" applyNumberFormat="1" applyFont="1" applyFill="1" applyBorder="1" applyAlignment="1">
      <alignment horizontal="center" vertical="center" wrapText="1"/>
    </xf>
    <xf numFmtId="0" fontId="9" fillId="8" borderId="14" xfId="0" applyNumberFormat="1" applyFont="1" applyFill="1" applyBorder="1" applyAlignment="1">
      <alignment horizontal="center" vertical="center" wrapText="1"/>
    </xf>
    <xf numFmtId="0" fontId="9" fillId="8" borderId="1" xfId="0" applyNumberFormat="1" applyFont="1" applyFill="1" applyBorder="1" applyAlignment="1">
      <alignment horizontal="center" vertical="center" wrapText="1"/>
    </xf>
    <xf numFmtId="4" fontId="7" fillId="9" borderId="24" xfId="0" applyNumberFormat="1" applyFont="1" applyFill="1" applyBorder="1" applyAlignment="1">
      <alignment horizontal="center" vertical="center" wrapText="1"/>
    </xf>
    <xf numFmtId="0" fontId="8" fillId="0" borderId="8" xfId="0" applyFont="1" applyFill="1" applyBorder="1" applyAlignment="1">
      <alignment horizontal="center" vertical="center" wrapText="1"/>
    </xf>
    <xf numFmtId="0" fontId="6" fillId="12" borderId="30" xfId="0" applyFont="1" applyFill="1" applyBorder="1" applyAlignment="1">
      <alignment horizontal="center" wrapText="1"/>
    </xf>
    <xf numFmtId="0" fontId="6" fillId="12" borderId="11" xfId="0" applyFont="1" applyFill="1" applyBorder="1" applyAlignment="1">
      <alignment horizontal="center" wrapText="1"/>
    </xf>
    <xf numFmtId="0" fontId="18" fillId="2" borderId="10" xfId="0" applyFont="1" applyFill="1" applyBorder="1" applyAlignment="1">
      <alignment horizontal="center" vertical="center" wrapText="1"/>
    </xf>
    <xf numFmtId="0" fontId="18" fillId="2" borderId="25"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18" fillId="2" borderId="29" xfId="0" applyFont="1" applyFill="1" applyBorder="1" applyAlignment="1">
      <alignment horizontal="center" vertical="center" wrapText="1"/>
    </xf>
    <xf numFmtId="0" fontId="18" fillId="2" borderId="22" xfId="0" applyFont="1" applyFill="1" applyBorder="1" applyAlignment="1">
      <alignment horizontal="center" vertical="center" wrapText="1"/>
    </xf>
    <xf numFmtId="0" fontId="10" fillId="17" borderId="48" xfId="0" applyFont="1" applyFill="1" applyBorder="1" applyAlignment="1">
      <alignment horizontal="left" vertical="center" wrapText="1"/>
    </xf>
    <xf numFmtId="0" fontId="23" fillId="17" borderId="38" xfId="0" applyFont="1" applyFill="1" applyBorder="1" applyAlignment="1">
      <alignment horizontal="left" vertical="center" wrapText="1"/>
    </xf>
    <xf numFmtId="0" fontId="23" fillId="17" borderId="27" xfId="0" applyFont="1" applyFill="1" applyBorder="1" applyAlignment="1">
      <alignment horizontal="left" vertical="center" wrapText="1"/>
    </xf>
    <xf numFmtId="0" fontId="23" fillId="17" borderId="26" xfId="0" applyFont="1" applyFill="1" applyBorder="1" applyAlignment="1">
      <alignment horizontal="left" vertical="center" wrapText="1"/>
    </xf>
    <xf numFmtId="0" fontId="10" fillId="17" borderId="13" xfId="0" applyFont="1" applyFill="1" applyBorder="1" applyAlignment="1">
      <alignment horizontal="right" vertical="center" wrapText="1"/>
    </xf>
    <xf numFmtId="0" fontId="10" fillId="17" borderId="15" xfId="0" applyFont="1" applyFill="1" applyBorder="1" applyAlignment="1">
      <alignment horizontal="right" vertical="center" wrapText="1"/>
    </xf>
    <xf numFmtId="0" fontId="22" fillId="17" borderId="13" xfId="0" applyFont="1" applyFill="1" applyBorder="1" applyAlignment="1">
      <alignment horizontal="right" vertical="center"/>
    </xf>
    <xf numFmtId="0" fontId="22" fillId="17" borderId="9" xfId="0" applyFont="1" applyFill="1" applyBorder="1" applyAlignment="1">
      <alignment horizontal="right" vertical="center"/>
    </xf>
    <xf numFmtId="0" fontId="22" fillId="17" borderId="23" xfId="0" applyFont="1" applyFill="1" applyBorder="1" applyAlignment="1">
      <alignment horizontal="right" vertical="center"/>
    </xf>
    <xf numFmtId="0" fontId="7" fillId="0" borderId="8"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10" fillId="17" borderId="15" xfId="0" applyFont="1" applyFill="1" applyBorder="1" applyAlignment="1">
      <alignment horizontal="left" vertical="center" wrapText="1"/>
    </xf>
    <xf numFmtId="0" fontId="14" fillId="9" borderId="8" xfId="0" applyFont="1" applyFill="1" applyBorder="1" applyAlignment="1">
      <alignment horizontal="center" vertical="center" wrapText="1"/>
    </xf>
    <xf numFmtId="0" fontId="14" fillId="9" borderId="24" xfId="0" applyFont="1" applyFill="1" applyBorder="1" applyAlignment="1">
      <alignment horizontal="center" vertical="center" wrapText="1"/>
    </xf>
    <xf numFmtId="0" fontId="14" fillId="9"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1" fillId="16" borderId="31" xfId="0" applyFont="1" applyFill="1" applyBorder="1" applyAlignment="1">
      <alignment horizontal="center" wrapText="1"/>
    </xf>
    <xf numFmtId="0" fontId="21" fillId="16" borderId="11" xfId="0" applyFont="1" applyFill="1" applyBorder="1" applyAlignment="1">
      <alignment horizontal="center" wrapText="1"/>
    </xf>
    <xf numFmtId="0" fontId="21" fillId="15" borderId="0" xfId="0" applyFont="1" applyFill="1" applyBorder="1" applyAlignment="1">
      <alignment horizontal="center" vertical="center" wrapText="1"/>
    </xf>
    <xf numFmtId="0" fontId="21" fillId="15" borderId="6"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8" fillId="0" borderId="24" xfId="0" applyFont="1" applyFill="1" applyBorder="1" applyAlignment="1">
      <alignment horizontal="left" vertical="center" wrapText="1"/>
    </xf>
    <xf numFmtId="0" fontId="8" fillId="0" borderId="5" xfId="0" applyFont="1" applyFill="1" applyBorder="1" applyAlignment="1">
      <alignment horizontal="left" vertical="center" wrapText="1"/>
    </xf>
    <xf numFmtId="0" fontId="8" fillId="0" borderId="8" xfId="0" applyFont="1" applyFill="1" applyBorder="1" applyAlignment="1">
      <alignment horizontal="left" vertical="center" wrapText="1"/>
    </xf>
    <xf numFmtId="0" fontId="8" fillId="2" borderId="8" xfId="0" applyFont="1" applyFill="1" applyBorder="1" applyAlignment="1">
      <alignment horizontal="left" vertical="center" wrapText="1"/>
    </xf>
    <xf numFmtId="0" fontId="8" fillId="2" borderId="5" xfId="0" applyFont="1" applyFill="1" applyBorder="1" applyAlignment="1">
      <alignment horizontal="left" vertical="center" wrapText="1"/>
    </xf>
    <xf numFmtId="0" fontId="7" fillId="9" borderId="2" xfId="0" applyFont="1" applyFill="1" applyBorder="1" applyAlignment="1">
      <alignment horizontal="center" vertical="center" wrapText="1"/>
    </xf>
    <xf numFmtId="0" fontId="7" fillId="9" borderId="46" xfId="0" applyFont="1" applyFill="1" applyBorder="1" applyAlignment="1">
      <alignment horizontal="center" vertical="center" wrapText="1"/>
    </xf>
    <xf numFmtId="0" fontId="7" fillId="9" borderId="47" xfId="0" applyFont="1" applyFill="1" applyBorder="1" applyAlignment="1">
      <alignment horizontal="center" vertical="center" wrapText="1"/>
    </xf>
    <xf numFmtId="0" fontId="7" fillId="8" borderId="8" xfId="0" applyFont="1" applyFill="1" applyBorder="1" applyAlignment="1">
      <alignment horizontal="center" vertical="center" wrapText="1"/>
    </xf>
    <xf numFmtId="0" fontId="7" fillId="8" borderId="5" xfId="0" applyFont="1" applyFill="1" applyBorder="1" applyAlignment="1">
      <alignment horizontal="center" vertical="center" wrapText="1"/>
    </xf>
    <xf numFmtId="0" fontId="9" fillId="9" borderId="45" xfId="0" applyFont="1" applyFill="1" applyBorder="1" applyAlignment="1">
      <alignment horizontal="center" vertical="center" wrapText="1"/>
    </xf>
    <xf numFmtId="4" fontId="7" fillId="8" borderId="24" xfId="0" applyNumberFormat="1" applyFont="1" applyFill="1" applyBorder="1" applyAlignment="1">
      <alignment horizontal="center" vertical="center" wrapText="1"/>
    </xf>
    <xf numFmtId="4" fontId="7" fillId="9" borderId="22" xfId="0" applyNumberFormat="1" applyFont="1" applyFill="1" applyBorder="1" applyAlignment="1">
      <alignment horizontal="right" vertical="center" wrapText="1"/>
    </xf>
    <xf numFmtId="4" fontId="7" fillId="9" borderId="18" xfId="0" applyNumberFormat="1" applyFont="1" applyFill="1" applyBorder="1" applyAlignment="1">
      <alignment horizontal="right" vertical="center" wrapText="1"/>
    </xf>
    <xf numFmtId="0" fontId="9" fillId="9" borderId="1" xfId="0" applyFont="1" applyFill="1" applyBorder="1" applyAlignment="1">
      <alignment horizontal="center" vertical="center" wrapText="1"/>
    </xf>
    <xf numFmtId="4" fontId="7" fillId="9" borderId="1" xfId="0" applyNumberFormat="1" applyFont="1" applyFill="1" applyBorder="1" applyAlignment="1">
      <alignment horizontal="right" vertical="center" wrapText="1"/>
    </xf>
    <xf numFmtId="0" fontId="7" fillId="8" borderId="32" xfId="0" applyNumberFormat="1" applyFont="1" applyFill="1" applyBorder="1" applyAlignment="1">
      <alignment horizontal="center" vertical="center" wrapText="1"/>
    </xf>
    <xf numFmtId="0" fontId="7" fillId="8" borderId="16" xfId="0" applyNumberFormat="1" applyFont="1" applyFill="1" applyBorder="1" applyAlignment="1">
      <alignment horizontal="center" vertical="center" wrapText="1"/>
    </xf>
    <xf numFmtId="0" fontId="9" fillId="9" borderId="5" xfId="0" applyFont="1" applyFill="1" applyBorder="1" applyAlignment="1">
      <alignment horizontal="center" vertical="center" wrapText="1"/>
    </xf>
    <xf numFmtId="0" fontId="10" fillId="13" borderId="23" xfId="0" applyFont="1" applyFill="1" applyBorder="1" applyAlignment="1">
      <alignment horizontal="right" vertical="center" wrapText="1"/>
    </xf>
    <xf numFmtId="4" fontId="7" fillId="8" borderId="24" xfId="0" applyNumberFormat="1" applyFont="1" applyFill="1" applyBorder="1" applyAlignment="1">
      <alignment horizontal="right" vertical="center" wrapText="1"/>
    </xf>
    <xf numFmtId="4" fontId="7" fillId="8" borderId="5" xfId="0" applyNumberFormat="1" applyFont="1" applyFill="1" applyBorder="1" applyAlignment="1">
      <alignment horizontal="right" vertical="center" wrapText="1"/>
    </xf>
    <xf numFmtId="4" fontId="7" fillId="8" borderId="8" xfId="0" applyNumberFormat="1" applyFont="1" applyFill="1" applyBorder="1" applyAlignment="1">
      <alignment horizontal="right" vertical="center" wrapText="1"/>
    </xf>
    <xf numFmtId="0" fontId="9" fillId="8" borderId="1"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6" xfId="0" applyFont="1" applyFill="1" applyBorder="1" applyAlignment="1">
      <alignment horizontal="center" vertical="center" wrapText="1"/>
    </xf>
    <xf numFmtId="0" fontId="1" fillId="0" borderId="0" xfId="0" applyFont="1" applyFill="1" applyBorder="1" applyAlignment="1">
      <alignment horizontal="center"/>
    </xf>
    <xf numFmtId="0" fontId="1" fillId="0" borderId="0" xfId="0" applyFont="1" applyFill="1" applyBorder="1" applyAlignment="1">
      <alignment horizontal="left"/>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0000FF"/>
      <rgbColor rgb="00D3D3D3"/>
      <rgbColor rgb="00FFFFFF"/>
      <rgbColor rgb="0000FF00"/>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15</xdr:col>
      <xdr:colOff>317500</xdr:colOff>
      <xdr:row>1</xdr:row>
      <xdr:rowOff>114300</xdr:rowOff>
    </xdr:from>
    <xdr:to>
      <xdr:col>16</xdr:col>
      <xdr:colOff>1562100</xdr:colOff>
      <xdr:row>2</xdr:row>
      <xdr:rowOff>12700</xdr:rowOff>
    </xdr:to>
    <xdr:pic>
      <xdr:nvPicPr>
        <xdr:cNvPr id="1207" name="1 Imagen">
          <a:extLst>
            <a:ext uri="{FF2B5EF4-FFF2-40B4-BE49-F238E27FC236}">
              <a16:creationId xmlns:a16="http://schemas.microsoft.com/office/drawing/2014/main" id="{ABEB761C-59FD-BA0B-38E1-034A944DBA1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301900" y="304800"/>
          <a:ext cx="3581400" cy="965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8229600</xdr:colOff>
      <xdr:row>2</xdr:row>
      <xdr:rowOff>203200</xdr:rowOff>
    </xdr:from>
    <xdr:to>
      <xdr:col>12</xdr:col>
      <xdr:colOff>292100</xdr:colOff>
      <xdr:row>4</xdr:row>
      <xdr:rowOff>558800</xdr:rowOff>
    </xdr:to>
    <xdr:pic>
      <xdr:nvPicPr>
        <xdr:cNvPr id="1208" name="1 Imagen">
          <a:extLst>
            <a:ext uri="{FF2B5EF4-FFF2-40B4-BE49-F238E27FC236}">
              <a16:creationId xmlns:a16="http://schemas.microsoft.com/office/drawing/2014/main" id="{A416F328-CF94-C949-75F7-393619C18C9D}"/>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2532300" y="1460500"/>
          <a:ext cx="3797300" cy="121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1</xdr:col>
      <xdr:colOff>1409700</xdr:colOff>
      <xdr:row>4</xdr:row>
      <xdr:rowOff>114300</xdr:rowOff>
    </xdr:to>
    <xdr:pic>
      <xdr:nvPicPr>
        <xdr:cNvPr id="1209" name="1 Imagen">
          <a:extLst>
            <a:ext uri="{FF2B5EF4-FFF2-40B4-BE49-F238E27FC236}">
              <a16:creationId xmlns:a16="http://schemas.microsoft.com/office/drawing/2014/main" id="{658AD828-D016-6904-CDD5-172613AA8549}"/>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08000" y="1689100"/>
          <a:ext cx="1409700" cy="546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
  <sheetViews>
    <sheetView topLeftCell="A4" zoomScale="80" zoomScaleNormal="80" workbookViewId="0">
      <selection activeCell="I33" sqref="I33"/>
    </sheetView>
  </sheetViews>
  <sheetFormatPr baseColWidth="10" defaultColWidth="11" defaultRowHeight="15"/>
  <cols>
    <col min="1" max="1" width="19.6640625" customWidth="1"/>
    <col min="2" max="2" width="17.5" hidden="1" customWidth="1"/>
    <col min="3" max="4" width="0" hidden="1" customWidth="1"/>
    <col min="5" max="5" width="23.5" hidden="1" customWidth="1"/>
    <col min="6" max="6" width="26" hidden="1" customWidth="1"/>
    <col min="7" max="8" width="15.33203125" customWidth="1"/>
    <col min="9" max="9" width="14" customWidth="1"/>
    <col min="10" max="10" width="17.5" customWidth="1"/>
    <col min="11" max="11" width="15" customWidth="1"/>
    <col min="12" max="12" width="16.5" customWidth="1"/>
    <col min="13" max="13" width="17.6640625" customWidth="1"/>
    <col min="14" max="14" width="17" customWidth="1"/>
    <col min="15" max="16" width="17.33203125" customWidth="1"/>
    <col min="17" max="17" width="9.6640625" customWidth="1"/>
    <col min="18" max="18" width="13" customWidth="1"/>
  </cols>
  <sheetData>
    <row r="1" spans="1:18" ht="28.5" customHeight="1">
      <c r="A1" s="1"/>
      <c r="B1" s="3" t="s">
        <v>11</v>
      </c>
      <c r="C1" s="2"/>
      <c r="D1" s="1"/>
      <c r="E1" s="1"/>
      <c r="F1" s="1"/>
      <c r="G1" s="1"/>
      <c r="H1" s="1"/>
      <c r="I1" s="1"/>
      <c r="J1" s="1"/>
      <c r="K1" s="1"/>
      <c r="L1" s="1"/>
      <c r="M1" s="1"/>
      <c r="N1" s="1"/>
      <c r="O1" s="1"/>
      <c r="P1" s="1"/>
      <c r="Q1" s="1"/>
      <c r="R1" s="1"/>
    </row>
    <row r="2" spans="1:18">
      <c r="A2" s="1"/>
      <c r="B2" s="3" t="s">
        <v>12</v>
      </c>
      <c r="C2" s="2"/>
      <c r="D2" s="1"/>
      <c r="E2" s="1"/>
      <c r="F2" s="1"/>
      <c r="G2" s="1"/>
      <c r="H2" s="1"/>
      <c r="I2" s="1"/>
      <c r="J2" s="1"/>
      <c r="K2" s="1"/>
      <c r="L2" s="1"/>
      <c r="M2" s="1"/>
      <c r="N2" s="1"/>
      <c r="O2" s="1"/>
      <c r="P2" s="1"/>
      <c r="Q2" s="1"/>
      <c r="R2" s="1"/>
    </row>
    <row r="3" spans="1:18" ht="39.75" customHeight="1" thickBot="1">
      <c r="A3" s="1"/>
      <c r="B3" s="1"/>
      <c r="C3" s="1"/>
      <c r="D3" s="1"/>
      <c r="E3" s="1"/>
      <c r="F3" s="1"/>
      <c r="G3" s="1"/>
      <c r="H3" s="1"/>
      <c r="I3" s="1"/>
      <c r="J3" s="1"/>
      <c r="K3" s="1"/>
      <c r="L3" s="1"/>
      <c r="M3" s="1"/>
      <c r="N3" s="1"/>
      <c r="O3" s="1"/>
      <c r="P3" s="1"/>
      <c r="Q3" s="1"/>
      <c r="R3" s="1"/>
    </row>
    <row r="4" spans="1:18" ht="20" thickBot="1">
      <c r="A4" s="244" t="s">
        <v>15</v>
      </c>
      <c r="B4" s="245"/>
      <c r="C4" s="245"/>
      <c r="D4" s="245"/>
      <c r="E4" s="245"/>
      <c r="F4" s="245"/>
      <c r="G4" s="246"/>
      <c r="H4" s="47"/>
      <c r="I4" s="240" t="s">
        <v>8</v>
      </c>
      <c r="J4" s="241"/>
      <c r="K4" s="242"/>
      <c r="L4" s="242"/>
      <c r="M4" s="242"/>
      <c r="N4" s="242"/>
      <c r="O4" s="242"/>
      <c r="P4" s="243"/>
    </row>
    <row r="5" spans="1:18" ht="15.75" customHeight="1" thickBot="1">
      <c r="A5" s="250" t="s">
        <v>20</v>
      </c>
      <c r="B5" s="252" t="s">
        <v>0</v>
      </c>
      <c r="C5" s="253"/>
      <c r="D5" s="254"/>
      <c r="E5" s="255" t="s">
        <v>1</v>
      </c>
      <c r="F5" s="227" t="s">
        <v>2</v>
      </c>
      <c r="G5" s="247" t="s">
        <v>25</v>
      </c>
      <c r="H5" s="237" t="s">
        <v>9</v>
      </c>
      <c r="I5" s="238"/>
      <c r="J5" s="239"/>
      <c r="K5" s="229" t="s">
        <v>6</v>
      </c>
      <c r="L5" s="230"/>
      <c r="M5" s="231" t="s">
        <v>7</v>
      </c>
      <c r="N5" s="232"/>
      <c r="O5" s="233" t="s">
        <v>10</v>
      </c>
      <c r="P5" s="234"/>
      <c r="R5" s="13"/>
    </row>
    <row r="6" spans="1:18" ht="21" customHeight="1" thickBot="1">
      <c r="A6" s="251"/>
      <c r="B6" s="41"/>
      <c r="C6" s="41"/>
      <c r="D6" s="42"/>
      <c r="E6" s="256"/>
      <c r="F6" s="228"/>
      <c r="G6" s="248"/>
      <c r="H6" s="235" t="s">
        <v>23</v>
      </c>
      <c r="I6" s="236"/>
      <c r="J6" s="63"/>
      <c r="K6" s="61"/>
      <c r="L6" s="43"/>
      <c r="M6" s="62"/>
      <c r="N6" s="44"/>
      <c r="O6" s="45"/>
      <c r="P6" s="46"/>
      <c r="R6" s="13"/>
    </row>
    <row r="7" spans="1:18" ht="49.5" customHeight="1">
      <c r="A7" s="251"/>
      <c r="B7" s="10" t="s">
        <v>3</v>
      </c>
      <c r="C7" s="6" t="s">
        <v>4</v>
      </c>
      <c r="D7" s="5" t="s">
        <v>5</v>
      </c>
      <c r="E7" s="256"/>
      <c r="F7" s="228"/>
      <c r="G7" s="249"/>
      <c r="H7" s="53" t="s">
        <v>22</v>
      </c>
      <c r="I7" s="40" t="s">
        <v>24</v>
      </c>
      <c r="J7" s="54" t="s">
        <v>14</v>
      </c>
      <c r="K7" s="25" t="s">
        <v>13</v>
      </c>
      <c r="L7" s="26" t="s">
        <v>14</v>
      </c>
      <c r="M7" s="27" t="s">
        <v>13</v>
      </c>
      <c r="N7" s="28" t="s">
        <v>14</v>
      </c>
      <c r="O7" s="25" t="s">
        <v>13</v>
      </c>
      <c r="P7" s="29" t="s">
        <v>14</v>
      </c>
    </row>
    <row r="8" spans="1:18" ht="104.25" customHeight="1" thickBot="1">
      <c r="A8" s="4" t="s">
        <v>16</v>
      </c>
      <c r="B8" s="7"/>
      <c r="C8" s="7"/>
      <c r="D8" s="8"/>
      <c r="E8" s="4"/>
      <c r="F8" s="4"/>
      <c r="G8" s="48"/>
      <c r="H8" s="55"/>
      <c r="I8" s="15"/>
      <c r="J8" s="56"/>
      <c r="K8" s="50"/>
      <c r="L8" s="19"/>
      <c r="M8" s="21"/>
      <c r="N8" s="22"/>
      <c r="O8" s="18"/>
      <c r="P8" s="24"/>
    </row>
    <row r="9" spans="1:18" ht="89.25" customHeight="1" thickBot="1">
      <c r="A9" s="4" t="s">
        <v>17</v>
      </c>
      <c r="B9" s="7"/>
      <c r="C9" s="7"/>
      <c r="D9" s="8"/>
      <c r="E9" s="4"/>
      <c r="F9" s="9"/>
      <c r="G9" s="48"/>
      <c r="H9" s="55"/>
      <c r="I9" s="16"/>
      <c r="J9" s="57"/>
      <c r="K9" s="50"/>
      <c r="L9" s="20"/>
      <c r="M9" s="21"/>
      <c r="N9" s="23"/>
      <c r="O9" s="18"/>
      <c r="P9" s="20"/>
    </row>
    <row r="10" spans="1:18" ht="66.75" customHeight="1" thickBot="1">
      <c r="A10" s="4" t="s">
        <v>18</v>
      </c>
      <c r="B10" s="7"/>
      <c r="C10" s="7"/>
      <c r="D10" s="8"/>
      <c r="E10" s="4"/>
      <c r="F10" s="7"/>
      <c r="G10" s="48"/>
      <c r="H10" s="55"/>
      <c r="I10" s="16"/>
      <c r="J10" s="57"/>
      <c r="K10" s="50"/>
      <c r="L10" s="20"/>
      <c r="M10" s="21"/>
      <c r="N10" s="23"/>
      <c r="O10" s="18"/>
      <c r="P10" s="20"/>
    </row>
    <row r="11" spans="1:18" ht="90" customHeight="1">
      <c r="A11" s="30" t="s">
        <v>19</v>
      </c>
      <c r="B11" s="31"/>
      <c r="C11" s="31"/>
      <c r="D11" s="32"/>
      <c r="E11" s="30"/>
      <c r="F11" s="31"/>
      <c r="G11" s="39"/>
      <c r="H11" s="55"/>
      <c r="I11" s="17"/>
      <c r="J11" s="57"/>
      <c r="K11" s="51"/>
      <c r="L11" s="34"/>
      <c r="M11" s="35"/>
      <c r="N11" s="36"/>
      <c r="O11" s="33"/>
      <c r="P11" s="34"/>
    </row>
    <row r="12" spans="1:18" ht="84.75" customHeight="1" thickBot="1">
      <c r="A12" s="38" t="s">
        <v>21</v>
      </c>
      <c r="B12" s="37"/>
      <c r="C12" s="37"/>
      <c r="D12" s="37"/>
      <c r="E12" s="37"/>
      <c r="F12" s="37"/>
      <c r="G12" s="49"/>
      <c r="H12" s="58"/>
      <c r="I12" s="59"/>
      <c r="J12" s="60"/>
      <c r="K12" s="52"/>
      <c r="L12" s="20"/>
      <c r="M12" s="21"/>
      <c r="N12" s="21"/>
      <c r="O12" s="20"/>
      <c r="P12" s="20"/>
    </row>
    <row r="13" spans="1:18" ht="83.25" customHeight="1">
      <c r="L13" s="14"/>
    </row>
    <row r="14" spans="1:18" ht="83.25" customHeight="1">
      <c r="I14" s="12"/>
      <c r="K14" s="12"/>
    </row>
    <row r="15" spans="1:18" ht="83.25" customHeight="1">
      <c r="K15" s="11"/>
      <c r="M15" s="12"/>
    </row>
    <row r="16" spans="1:18" ht="83.25" customHeight="1">
      <c r="I16" s="11"/>
      <c r="K16" s="12"/>
      <c r="M16" s="12"/>
    </row>
    <row r="17" spans="9:13">
      <c r="K17" s="11"/>
    </row>
    <row r="18" spans="9:13">
      <c r="I18" s="12"/>
      <c r="M18" s="12"/>
    </row>
    <row r="19" spans="9:13">
      <c r="K19" s="12"/>
    </row>
    <row r="20" spans="9:13">
      <c r="I20" s="11"/>
      <c r="M20" s="12"/>
    </row>
    <row r="22" spans="9:13">
      <c r="I22" s="12"/>
      <c r="M22" s="12"/>
    </row>
    <row r="24" spans="9:13">
      <c r="M24" s="12"/>
    </row>
  </sheetData>
  <mergeCells count="12">
    <mergeCell ref="I4:P4"/>
    <mergeCell ref="A4:G4"/>
    <mergeCell ref="G5:G7"/>
    <mergeCell ref="A5:A7"/>
    <mergeCell ref="B5:D5"/>
    <mergeCell ref="E5:E7"/>
    <mergeCell ref="F5:F7"/>
    <mergeCell ref="K5:L5"/>
    <mergeCell ref="M5:N5"/>
    <mergeCell ref="O5:P5"/>
    <mergeCell ref="H6:I6"/>
    <mergeCell ref="H5:J5"/>
  </mergeCells>
  <pageMargins left="0.7" right="0.7" top="0.75" bottom="0.75" header="0.3" footer="0.3"/>
  <pageSetup paperSize="5"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57"/>
  <sheetViews>
    <sheetView tabSelected="1" topLeftCell="G4" zoomScale="40" zoomScaleNormal="40" workbookViewId="0">
      <pane ySplit="6" topLeftCell="A10" activePane="bottomLeft" state="frozen"/>
      <selection activeCell="A4" sqref="A4"/>
      <selection pane="bottomLeft" activeCell="M10" sqref="M10:M13"/>
    </sheetView>
  </sheetViews>
  <sheetFormatPr baseColWidth="10" defaultColWidth="8.83203125" defaultRowHeight="14"/>
  <cols>
    <col min="1" max="1" width="6.6640625" style="116" customWidth="1"/>
    <col min="2" max="6" width="57.33203125" style="116" customWidth="1"/>
    <col min="7" max="7" width="47.83203125" style="116" customWidth="1"/>
    <col min="8" max="8" width="32.1640625" style="116" customWidth="1"/>
    <col min="9" max="9" width="33.5" style="116" customWidth="1"/>
    <col min="10" max="10" width="43.33203125" style="116" customWidth="1"/>
    <col min="11" max="11" width="123.1640625" style="116" customWidth="1"/>
    <col min="12" max="12" width="30.83203125" style="116" customWidth="1"/>
    <col min="13" max="13" width="33.83203125" style="116" customWidth="1"/>
    <col min="14" max="14" width="28.1640625" style="116" customWidth="1"/>
    <col min="15" max="15" width="29.1640625" style="116" customWidth="1"/>
    <col min="16" max="17" width="30.6640625" style="116" customWidth="1"/>
    <col min="18" max="18" width="39.1640625" style="116" customWidth="1"/>
    <col min="19" max="19" width="65.1640625" style="116" customWidth="1"/>
    <col min="20" max="20" width="30.83203125" style="116" customWidth="1"/>
    <col min="21" max="22" width="32.83203125" style="116" customWidth="1"/>
    <col min="23" max="23" width="35.83203125" style="116" customWidth="1"/>
    <col min="24" max="24" width="19.33203125" style="116" customWidth="1"/>
    <col min="25" max="25" width="22.83203125" style="116" customWidth="1"/>
    <col min="26" max="26" width="14.1640625" style="116" customWidth="1"/>
    <col min="27" max="27" width="19.6640625" style="116" customWidth="1"/>
    <col min="28" max="28" width="14.1640625" style="116" customWidth="1"/>
    <col min="29" max="29" width="22.1640625" style="116" customWidth="1"/>
    <col min="30" max="30" width="15.5" style="116" customWidth="1"/>
    <col min="31" max="31" width="23.83203125" style="116" customWidth="1"/>
    <col min="32" max="32" width="39.33203125" style="117" customWidth="1"/>
    <col min="33" max="35" width="8.83203125" style="116"/>
    <col min="36" max="36" width="24.6640625" style="116" customWidth="1"/>
    <col min="37" max="16384" width="8.83203125" style="116"/>
  </cols>
  <sheetData>
    <row r="1" spans="1:32" ht="15" thickBot="1"/>
    <row r="2" spans="1:32" ht="84.75" customHeight="1" thickBot="1">
      <c r="B2" s="291"/>
      <c r="C2" s="292"/>
      <c r="D2" s="292"/>
      <c r="E2" s="292"/>
      <c r="F2" s="292"/>
      <c r="G2" s="292"/>
      <c r="H2" s="292"/>
      <c r="I2" s="292"/>
      <c r="J2" s="292"/>
      <c r="K2" s="292"/>
      <c r="L2" s="292"/>
      <c r="M2" s="292"/>
      <c r="N2" s="292"/>
      <c r="O2" s="292"/>
      <c r="P2" s="292"/>
      <c r="Q2" s="292"/>
      <c r="R2" s="292"/>
      <c r="S2" s="292"/>
      <c r="T2" s="292"/>
      <c r="U2" s="292"/>
      <c r="V2" s="292"/>
      <c r="W2" s="292"/>
      <c r="X2" s="292"/>
      <c r="Y2" s="292"/>
      <c r="Z2" s="292"/>
      <c r="AA2" s="292"/>
      <c r="AB2" s="292"/>
      <c r="AC2" s="292"/>
      <c r="AD2" s="292"/>
      <c r="AE2" s="292"/>
      <c r="AF2" s="293"/>
    </row>
    <row r="3" spans="1:32" ht="34.5" customHeight="1">
      <c r="B3" s="388" t="s">
        <v>39</v>
      </c>
      <c r="C3" s="388"/>
      <c r="D3" s="388"/>
      <c r="E3" s="388"/>
      <c r="F3" s="388"/>
      <c r="G3" s="388"/>
      <c r="H3" s="388"/>
      <c r="I3" s="388"/>
      <c r="J3" s="388"/>
      <c r="K3" s="388"/>
      <c r="L3" s="388"/>
      <c r="M3" s="388"/>
      <c r="N3" s="388"/>
      <c r="O3" s="388"/>
      <c r="P3" s="388"/>
      <c r="Q3" s="388"/>
      <c r="R3" s="388"/>
      <c r="S3" s="388"/>
      <c r="T3" s="388"/>
      <c r="U3" s="388"/>
      <c r="V3" s="388"/>
      <c r="W3" s="388"/>
      <c r="X3" s="388"/>
      <c r="Y3" s="388"/>
      <c r="Z3" s="388"/>
      <c r="AA3" s="388"/>
      <c r="AB3" s="388"/>
      <c r="AC3" s="388"/>
      <c r="AD3" s="388"/>
      <c r="AE3" s="388"/>
      <c r="AF3" s="389"/>
    </row>
    <row r="4" spans="1:32" ht="34.5" customHeight="1">
      <c r="B4" s="415"/>
      <c r="C4" s="415"/>
      <c r="D4" s="415"/>
      <c r="E4" s="415"/>
      <c r="F4" s="415"/>
      <c r="G4" s="415"/>
      <c r="H4" s="415"/>
      <c r="I4" s="415"/>
      <c r="J4" s="415"/>
      <c r="K4" s="415"/>
      <c r="L4" s="415"/>
      <c r="M4" s="415"/>
      <c r="N4" s="415"/>
      <c r="O4" s="415"/>
      <c r="P4" s="415"/>
      <c r="Q4" s="415"/>
      <c r="R4" s="415"/>
      <c r="S4" s="415"/>
      <c r="T4" s="415"/>
      <c r="U4" s="415"/>
      <c r="V4" s="415"/>
      <c r="W4" s="415"/>
      <c r="X4" s="415"/>
      <c r="Y4" s="415"/>
      <c r="Z4" s="415"/>
      <c r="AA4" s="415"/>
      <c r="AB4" s="415"/>
      <c r="AC4" s="415"/>
      <c r="AD4" s="415"/>
      <c r="AE4" s="415"/>
      <c r="AF4" s="416"/>
    </row>
    <row r="5" spans="1:32" ht="51" customHeight="1">
      <c r="B5" s="415"/>
      <c r="C5" s="415"/>
      <c r="D5" s="415"/>
      <c r="E5" s="415"/>
      <c r="F5" s="415"/>
      <c r="G5" s="415"/>
      <c r="H5" s="415"/>
      <c r="I5" s="415"/>
      <c r="J5" s="415"/>
      <c r="K5" s="415"/>
      <c r="L5" s="415"/>
      <c r="M5" s="415"/>
      <c r="N5" s="415"/>
      <c r="O5" s="415"/>
      <c r="P5" s="415"/>
      <c r="Q5" s="415"/>
      <c r="R5" s="415"/>
      <c r="S5" s="415"/>
      <c r="T5" s="415"/>
      <c r="U5" s="415"/>
      <c r="V5" s="415"/>
      <c r="W5" s="415"/>
      <c r="X5" s="415"/>
      <c r="Y5" s="415"/>
      <c r="Z5" s="415"/>
      <c r="AA5" s="415"/>
      <c r="AB5" s="415"/>
      <c r="AC5" s="415"/>
      <c r="AD5" s="415"/>
      <c r="AE5" s="415"/>
      <c r="AF5" s="416"/>
    </row>
    <row r="6" spans="1:32" ht="34.5" customHeight="1" thickBot="1">
      <c r="A6" s="118"/>
      <c r="B6" s="119" t="s">
        <v>227</v>
      </c>
      <c r="C6" s="119"/>
      <c r="D6" s="119"/>
      <c r="E6" s="119"/>
      <c r="F6" s="119"/>
      <c r="G6" s="294" t="s">
        <v>228</v>
      </c>
      <c r="H6" s="295"/>
      <c r="I6" s="325" t="s">
        <v>237</v>
      </c>
      <c r="J6" s="326"/>
      <c r="K6" s="326"/>
      <c r="L6" s="326"/>
      <c r="M6" s="326"/>
      <c r="N6" s="326"/>
      <c r="O6" s="326"/>
      <c r="P6" s="326"/>
      <c r="Q6" s="326"/>
      <c r="R6" s="326"/>
      <c r="S6" s="326"/>
      <c r="T6" s="326"/>
      <c r="U6" s="326"/>
      <c r="V6" s="326"/>
      <c r="W6" s="326"/>
      <c r="X6" s="326"/>
      <c r="Y6" s="326"/>
      <c r="Z6" s="326"/>
      <c r="AA6" s="326"/>
      <c r="AB6" s="326"/>
      <c r="AC6" s="326"/>
      <c r="AD6" s="326"/>
      <c r="AE6" s="326"/>
      <c r="AF6" s="327"/>
    </row>
    <row r="7" spans="1:32" ht="32.25" customHeight="1" thickBot="1">
      <c r="B7" s="335" t="s">
        <v>277</v>
      </c>
      <c r="C7" s="335" t="s">
        <v>279</v>
      </c>
      <c r="D7" s="335" t="s">
        <v>280</v>
      </c>
      <c r="E7" s="335" t="s">
        <v>281</v>
      </c>
      <c r="F7" s="335" t="s">
        <v>32</v>
      </c>
      <c r="G7" s="335" t="s">
        <v>104</v>
      </c>
      <c r="H7" s="341" t="s">
        <v>41</v>
      </c>
      <c r="I7" s="335" t="s">
        <v>69</v>
      </c>
      <c r="J7" s="316" t="s">
        <v>73</v>
      </c>
      <c r="K7" s="318" t="s">
        <v>76</v>
      </c>
      <c r="L7" s="381" t="s">
        <v>116</v>
      </c>
      <c r="M7" s="303" t="s">
        <v>74</v>
      </c>
      <c r="N7" s="304"/>
      <c r="O7" s="305"/>
      <c r="P7" s="319" t="s">
        <v>1</v>
      </c>
      <c r="Q7" s="335" t="s">
        <v>247</v>
      </c>
      <c r="R7" s="331" t="s">
        <v>246</v>
      </c>
      <c r="S7" s="330" t="s">
        <v>42</v>
      </c>
      <c r="T7" s="335" t="s">
        <v>2</v>
      </c>
      <c r="U7" s="321" t="s">
        <v>212</v>
      </c>
      <c r="V7" s="396" t="s">
        <v>203</v>
      </c>
      <c r="W7" s="344" t="s">
        <v>47</v>
      </c>
      <c r="X7" s="323" t="s">
        <v>28</v>
      </c>
      <c r="Y7" s="324"/>
      <c r="Z7" s="332" t="s">
        <v>29</v>
      </c>
      <c r="AA7" s="321"/>
      <c r="AB7" s="312" t="s">
        <v>30</v>
      </c>
      <c r="AC7" s="313"/>
      <c r="AD7" s="337" t="s">
        <v>31</v>
      </c>
      <c r="AE7" s="338"/>
      <c r="AF7" s="401" t="s">
        <v>57</v>
      </c>
    </row>
    <row r="8" spans="1:32" ht="25.75" customHeight="1" thickBot="1">
      <c r="B8" s="331"/>
      <c r="C8" s="331"/>
      <c r="D8" s="331"/>
      <c r="E8" s="331"/>
      <c r="F8" s="331"/>
      <c r="G8" s="331"/>
      <c r="H8" s="342"/>
      <c r="I8" s="331"/>
      <c r="J8" s="317"/>
      <c r="K8" s="318"/>
      <c r="L8" s="382"/>
      <c r="M8" s="306"/>
      <c r="N8" s="307"/>
      <c r="O8" s="308"/>
      <c r="P8" s="320"/>
      <c r="Q8" s="331"/>
      <c r="R8" s="331"/>
      <c r="S8" s="331"/>
      <c r="T8" s="331"/>
      <c r="U8" s="322"/>
      <c r="V8" s="397"/>
      <c r="W8" s="345"/>
      <c r="X8" s="355" t="s">
        <v>23</v>
      </c>
      <c r="Y8" s="355"/>
      <c r="Z8" s="309" t="s">
        <v>23</v>
      </c>
      <c r="AA8" s="310"/>
      <c r="AB8" s="333" t="s">
        <v>23</v>
      </c>
      <c r="AC8" s="316"/>
      <c r="AD8" s="339" t="s">
        <v>23</v>
      </c>
      <c r="AE8" s="340"/>
      <c r="AF8" s="272"/>
    </row>
    <row r="9" spans="1:32" ht="30" customHeight="1" thickBot="1">
      <c r="B9" s="336"/>
      <c r="C9" s="336"/>
      <c r="D9" s="336"/>
      <c r="E9" s="336"/>
      <c r="F9" s="336"/>
      <c r="G9" s="331"/>
      <c r="H9" s="343"/>
      <c r="I9" s="336"/>
      <c r="J9" s="317"/>
      <c r="K9" s="318"/>
      <c r="L9" s="383"/>
      <c r="M9" s="120" t="s">
        <v>33</v>
      </c>
      <c r="N9" s="121" t="s">
        <v>4</v>
      </c>
      <c r="O9" s="122" t="s">
        <v>5</v>
      </c>
      <c r="P9" s="320"/>
      <c r="Q9" s="336"/>
      <c r="R9" s="336"/>
      <c r="S9" s="331"/>
      <c r="T9" s="336"/>
      <c r="U9" s="322"/>
      <c r="V9" s="398"/>
      <c r="W9" s="345"/>
      <c r="X9" s="123" t="s">
        <v>27</v>
      </c>
      <c r="Y9" s="124" t="s">
        <v>26</v>
      </c>
      <c r="Z9" s="125" t="s">
        <v>27</v>
      </c>
      <c r="AA9" s="126" t="s">
        <v>26</v>
      </c>
      <c r="AB9" s="127" t="s">
        <v>27</v>
      </c>
      <c r="AC9" s="125" t="s">
        <v>26</v>
      </c>
      <c r="AD9" s="128" t="s">
        <v>27</v>
      </c>
      <c r="AE9" s="129" t="s">
        <v>26</v>
      </c>
      <c r="AF9" s="219">
        <f>+AF55</f>
        <v>203340000</v>
      </c>
    </row>
    <row r="10" spans="1:32" ht="134.5" customHeight="1">
      <c r="B10" s="260" t="s">
        <v>278</v>
      </c>
      <c r="C10" s="260"/>
      <c r="D10" s="260"/>
      <c r="E10" s="260" t="s">
        <v>283</v>
      </c>
      <c r="F10" s="257" t="s">
        <v>282</v>
      </c>
      <c r="G10" s="377" t="s">
        <v>89</v>
      </c>
      <c r="H10" s="66" t="s">
        <v>35</v>
      </c>
      <c r="I10" s="67" t="s">
        <v>88</v>
      </c>
      <c r="J10" s="67" t="s">
        <v>106</v>
      </c>
      <c r="K10" s="67" t="s">
        <v>101</v>
      </c>
      <c r="L10" s="68" t="s">
        <v>120</v>
      </c>
      <c r="M10" s="360" t="s">
        <v>43</v>
      </c>
      <c r="N10" s="360" t="s">
        <v>44</v>
      </c>
      <c r="O10" s="360" t="s">
        <v>66</v>
      </c>
      <c r="P10" s="72" t="s">
        <v>117</v>
      </c>
      <c r="Q10" s="72" t="s">
        <v>248</v>
      </c>
      <c r="R10" s="72" t="s">
        <v>250</v>
      </c>
      <c r="S10" s="72" t="s">
        <v>110</v>
      </c>
      <c r="T10" s="73" t="s">
        <v>129</v>
      </c>
      <c r="U10" s="72" t="s">
        <v>124</v>
      </c>
      <c r="V10" s="69" t="s">
        <v>205</v>
      </c>
      <c r="W10" s="360" t="s">
        <v>61</v>
      </c>
      <c r="X10" s="130">
        <v>1</v>
      </c>
      <c r="Y10" s="131">
        <v>200000</v>
      </c>
      <c r="Z10" s="132">
        <v>2</v>
      </c>
      <c r="AA10" s="133">
        <v>500000</v>
      </c>
      <c r="AB10" s="134">
        <v>2</v>
      </c>
      <c r="AC10" s="131">
        <v>500000</v>
      </c>
      <c r="AD10" s="132">
        <v>4</v>
      </c>
      <c r="AE10" s="133">
        <v>700000</v>
      </c>
      <c r="AF10" s="135">
        <f>Y10+AA10+AC10+AE10</f>
        <v>1900000</v>
      </c>
    </row>
    <row r="11" spans="1:32" ht="165" customHeight="1">
      <c r="B11" s="261"/>
      <c r="C11" s="261"/>
      <c r="D11" s="261"/>
      <c r="E11" s="261"/>
      <c r="F11" s="258"/>
      <c r="G11" s="378"/>
      <c r="H11" s="66" t="s">
        <v>36</v>
      </c>
      <c r="I11" s="67" t="s">
        <v>45</v>
      </c>
      <c r="J11" s="67" t="s">
        <v>107</v>
      </c>
      <c r="K11" s="67" t="s">
        <v>102</v>
      </c>
      <c r="L11" s="68" t="s">
        <v>121</v>
      </c>
      <c r="M11" s="281"/>
      <c r="N11" s="281"/>
      <c r="O11" s="281"/>
      <c r="P11" s="72" t="s">
        <v>118</v>
      </c>
      <c r="Q11" s="72" t="s">
        <v>249</v>
      </c>
      <c r="R11" s="72" t="s">
        <v>251</v>
      </c>
      <c r="S11" s="72" t="s">
        <v>111</v>
      </c>
      <c r="T11" s="72" t="s">
        <v>129</v>
      </c>
      <c r="U11" s="72" t="s">
        <v>125</v>
      </c>
      <c r="V11" s="72" t="s">
        <v>204</v>
      </c>
      <c r="W11" s="281"/>
      <c r="X11" s="130">
        <v>2</v>
      </c>
      <c r="Y11" s="136">
        <v>550000</v>
      </c>
      <c r="Z11" s="132">
        <v>2</v>
      </c>
      <c r="AA11" s="100">
        <v>850000</v>
      </c>
      <c r="AB11" s="134">
        <v>2</v>
      </c>
      <c r="AC11" s="137">
        <v>850000</v>
      </c>
      <c r="AD11" s="132">
        <v>2</v>
      </c>
      <c r="AE11" s="138">
        <v>850000</v>
      </c>
      <c r="AF11" s="135">
        <f>Y11+AA11+AC11+AE11</f>
        <v>3100000</v>
      </c>
    </row>
    <row r="12" spans="1:32" ht="172.75" customHeight="1">
      <c r="B12" s="261"/>
      <c r="C12" s="261"/>
      <c r="D12" s="261"/>
      <c r="E12" s="261"/>
      <c r="F12" s="258"/>
      <c r="G12" s="378"/>
      <c r="H12" s="66" t="s">
        <v>37</v>
      </c>
      <c r="I12" s="67" t="s">
        <v>46</v>
      </c>
      <c r="J12" s="67" t="s">
        <v>108</v>
      </c>
      <c r="K12" s="67" t="s">
        <v>105</v>
      </c>
      <c r="L12" s="68" t="s">
        <v>123</v>
      </c>
      <c r="M12" s="281"/>
      <c r="N12" s="281"/>
      <c r="O12" s="281"/>
      <c r="P12" s="70" t="s">
        <v>119</v>
      </c>
      <c r="Q12" s="70" t="s">
        <v>249</v>
      </c>
      <c r="R12" s="70" t="s">
        <v>251</v>
      </c>
      <c r="S12" s="72" t="s">
        <v>112</v>
      </c>
      <c r="T12" s="72" t="s">
        <v>129</v>
      </c>
      <c r="U12" s="72" t="s">
        <v>126</v>
      </c>
      <c r="V12" s="70" t="s">
        <v>204</v>
      </c>
      <c r="W12" s="281"/>
      <c r="X12" s="130">
        <v>2</v>
      </c>
      <c r="Y12" s="136">
        <v>550000</v>
      </c>
      <c r="Z12" s="132">
        <v>5</v>
      </c>
      <c r="AA12" s="100">
        <v>1800000</v>
      </c>
      <c r="AB12" s="134">
        <v>5</v>
      </c>
      <c r="AC12" s="136">
        <v>1800000</v>
      </c>
      <c r="AD12" s="132">
        <v>5</v>
      </c>
      <c r="AE12" s="138">
        <v>1800000</v>
      </c>
      <c r="AF12" s="135">
        <f>Y12+AA12+AC12+AE12</f>
        <v>5950000</v>
      </c>
    </row>
    <row r="13" spans="1:32" ht="259.75" customHeight="1">
      <c r="B13" s="261"/>
      <c r="C13" s="261"/>
      <c r="D13" s="261"/>
      <c r="E13" s="261"/>
      <c r="F13" s="258"/>
      <c r="G13" s="379"/>
      <c r="H13" s="66" t="s">
        <v>38</v>
      </c>
      <c r="I13" s="67" t="s">
        <v>114</v>
      </c>
      <c r="J13" s="67" t="s">
        <v>115</v>
      </c>
      <c r="K13" s="67" t="s">
        <v>109</v>
      </c>
      <c r="L13" s="68" t="s">
        <v>122</v>
      </c>
      <c r="M13" s="282"/>
      <c r="N13" s="282"/>
      <c r="O13" s="282"/>
      <c r="P13" s="72" t="s">
        <v>175</v>
      </c>
      <c r="Q13" s="72" t="s">
        <v>249</v>
      </c>
      <c r="R13" s="72" t="s">
        <v>252</v>
      </c>
      <c r="S13" s="72" t="s">
        <v>113</v>
      </c>
      <c r="T13" s="72" t="s">
        <v>130</v>
      </c>
      <c r="U13" s="72" t="s">
        <v>127</v>
      </c>
      <c r="V13" s="72" t="s">
        <v>206</v>
      </c>
      <c r="W13" s="282"/>
      <c r="X13" s="130">
        <v>5</v>
      </c>
      <c r="Y13" s="136">
        <v>4500000</v>
      </c>
      <c r="Z13" s="132">
        <v>2</v>
      </c>
      <c r="AA13" s="100">
        <v>2250000</v>
      </c>
      <c r="AB13" s="134">
        <v>1</v>
      </c>
      <c r="AC13" s="136">
        <v>1250000</v>
      </c>
      <c r="AD13" s="132">
        <v>2</v>
      </c>
      <c r="AE13" s="135">
        <v>2950000</v>
      </c>
      <c r="AF13" s="135">
        <f>Y13+AA13+AC13+AE13</f>
        <v>10950000</v>
      </c>
    </row>
    <row r="14" spans="1:32" ht="30" customHeight="1">
      <c r="B14" s="261"/>
      <c r="C14" s="261"/>
      <c r="D14" s="261"/>
      <c r="E14" s="261"/>
      <c r="F14" s="258"/>
      <c r="G14" s="158"/>
      <c r="H14" s="158"/>
      <c r="I14" s="159"/>
      <c r="J14" s="159"/>
      <c r="K14" s="159"/>
      <c r="L14" s="160"/>
      <c r="M14" s="160"/>
      <c r="N14" s="160"/>
      <c r="O14" s="160"/>
      <c r="P14" s="160"/>
      <c r="Q14" s="160"/>
      <c r="R14" s="160"/>
      <c r="S14" s="160"/>
      <c r="T14" s="160"/>
      <c r="U14" s="160"/>
      <c r="V14" s="160"/>
      <c r="W14" s="160"/>
      <c r="X14" s="161"/>
      <c r="Y14" s="162"/>
      <c r="Z14" s="158"/>
      <c r="AA14" s="162"/>
      <c r="AB14" s="158"/>
      <c r="AC14" s="162"/>
      <c r="AD14" s="299" t="s">
        <v>235</v>
      </c>
      <c r="AE14" s="300"/>
      <c r="AF14" s="163">
        <f>SUM(AF10:AF13)</f>
        <v>21900000</v>
      </c>
    </row>
    <row r="15" spans="1:32" ht="45" customHeight="1">
      <c r="B15" s="261"/>
      <c r="C15" s="261"/>
      <c r="D15" s="261"/>
      <c r="E15" s="261"/>
      <c r="F15" s="258"/>
      <c r="G15" s="372" t="s">
        <v>75</v>
      </c>
      <c r="H15" s="373"/>
      <c r="I15" s="368" t="s">
        <v>83</v>
      </c>
      <c r="J15" s="267"/>
      <c r="K15" s="267"/>
      <c r="L15" s="267"/>
      <c r="M15" s="267"/>
      <c r="N15" s="267"/>
      <c r="O15" s="267"/>
      <c r="P15" s="267"/>
      <c r="Q15" s="267"/>
      <c r="R15" s="267"/>
      <c r="S15" s="267"/>
      <c r="T15" s="267"/>
      <c r="U15" s="267"/>
      <c r="V15" s="267"/>
      <c r="W15" s="267"/>
      <c r="X15" s="267"/>
      <c r="Y15" s="267"/>
      <c r="Z15" s="267"/>
      <c r="AA15" s="267"/>
      <c r="AB15" s="267"/>
      <c r="AC15" s="267"/>
      <c r="AD15" s="267"/>
      <c r="AE15" s="267"/>
      <c r="AF15" s="268"/>
    </row>
    <row r="16" spans="1:32" ht="108.5" customHeight="1">
      <c r="B16" s="261"/>
      <c r="C16" s="261"/>
      <c r="D16" s="261"/>
      <c r="E16" s="261"/>
      <c r="F16" s="258"/>
      <c r="G16" s="334" t="s">
        <v>103</v>
      </c>
      <c r="H16" s="384" t="s">
        <v>62</v>
      </c>
      <c r="I16" s="385" t="s">
        <v>78</v>
      </c>
      <c r="J16" s="350" t="s">
        <v>70</v>
      </c>
      <c r="K16" s="350" t="s">
        <v>163</v>
      </c>
      <c r="L16" s="385" t="s">
        <v>148</v>
      </c>
      <c r="M16" s="281" t="s">
        <v>97</v>
      </c>
      <c r="N16" s="281" t="s">
        <v>85</v>
      </c>
      <c r="O16" s="281" t="s">
        <v>86</v>
      </c>
      <c r="P16" s="281" t="s">
        <v>59</v>
      </c>
      <c r="Q16" s="281" t="s">
        <v>249</v>
      </c>
      <c r="R16" s="281" t="s">
        <v>255</v>
      </c>
      <c r="S16" s="350" t="s">
        <v>82</v>
      </c>
      <c r="T16" s="385" t="s">
        <v>128</v>
      </c>
      <c r="U16" s="281" t="s">
        <v>216</v>
      </c>
      <c r="V16" s="281" t="s">
        <v>207</v>
      </c>
      <c r="W16" s="365" t="s">
        <v>229</v>
      </c>
      <c r="X16" s="356">
        <v>160</v>
      </c>
      <c r="Y16" s="274">
        <v>650000</v>
      </c>
      <c r="Z16" s="284"/>
      <c r="AA16" s="284">
        <v>3250000</v>
      </c>
      <c r="AB16" s="286"/>
      <c r="AC16" s="274">
        <v>3250000</v>
      </c>
      <c r="AD16" s="409"/>
      <c r="AE16" s="284">
        <v>3250000</v>
      </c>
      <c r="AF16" s="403">
        <f>Y16+AA16+AC16+AE16</f>
        <v>10400000</v>
      </c>
    </row>
    <row r="17" spans="1:255" ht="37.25" customHeight="1">
      <c r="B17" s="261"/>
      <c r="C17" s="261"/>
      <c r="D17" s="261"/>
      <c r="E17" s="261"/>
      <c r="F17" s="258"/>
      <c r="G17" s="334"/>
      <c r="H17" s="384"/>
      <c r="I17" s="385"/>
      <c r="J17" s="350"/>
      <c r="K17" s="350"/>
      <c r="L17" s="385"/>
      <c r="M17" s="281"/>
      <c r="N17" s="281"/>
      <c r="O17" s="281"/>
      <c r="P17" s="281"/>
      <c r="Q17" s="281"/>
      <c r="R17" s="281"/>
      <c r="S17" s="350"/>
      <c r="T17" s="385"/>
      <c r="U17" s="281"/>
      <c r="V17" s="281"/>
      <c r="W17" s="365"/>
      <c r="X17" s="357"/>
      <c r="Y17" s="358"/>
      <c r="Z17" s="311"/>
      <c r="AA17" s="311"/>
      <c r="AB17" s="414"/>
      <c r="AC17" s="414"/>
      <c r="AD17" s="405"/>
      <c r="AE17" s="405"/>
      <c r="AF17" s="404"/>
    </row>
    <row r="18" spans="1:255" ht="43.25" customHeight="1">
      <c r="B18" s="261"/>
      <c r="C18" s="261"/>
      <c r="D18" s="261"/>
      <c r="E18" s="261"/>
      <c r="F18" s="258"/>
      <c r="G18" s="334"/>
      <c r="H18" s="384"/>
      <c r="I18" s="385"/>
      <c r="J18" s="350"/>
      <c r="K18" s="350"/>
      <c r="L18" s="385"/>
      <c r="M18" s="281"/>
      <c r="N18" s="281"/>
      <c r="O18" s="281"/>
      <c r="P18" s="281"/>
      <c r="Q18" s="281"/>
      <c r="R18" s="281"/>
      <c r="S18" s="350"/>
      <c r="T18" s="385"/>
      <c r="U18" s="281"/>
      <c r="V18" s="281"/>
      <c r="W18" s="365"/>
      <c r="X18" s="357"/>
      <c r="Y18" s="358"/>
      <c r="Z18" s="311"/>
      <c r="AA18" s="311"/>
      <c r="AB18" s="414"/>
      <c r="AC18" s="414"/>
      <c r="AD18" s="405"/>
      <c r="AE18" s="405"/>
      <c r="AF18" s="404"/>
    </row>
    <row r="19" spans="1:255" ht="21" customHeight="1">
      <c r="B19" s="261"/>
      <c r="C19" s="261"/>
      <c r="D19" s="261"/>
      <c r="E19" s="261"/>
      <c r="F19" s="258"/>
      <c r="G19" s="334"/>
      <c r="H19" s="384"/>
      <c r="I19" s="385"/>
      <c r="J19" s="350"/>
      <c r="K19" s="350"/>
      <c r="L19" s="385"/>
      <c r="M19" s="281"/>
      <c r="N19" s="281"/>
      <c r="O19" s="281"/>
      <c r="P19" s="282"/>
      <c r="Q19" s="282"/>
      <c r="R19" s="282"/>
      <c r="S19" s="350"/>
      <c r="T19" s="385"/>
      <c r="U19" s="281"/>
      <c r="V19" s="282"/>
      <c r="W19" s="365"/>
      <c r="X19" s="357"/>
      <c r="Y19" s="358"/>
      <c r="Z19" s="311"/>
      <c r="AA19" s="311"/>
      <c r="AB19" s="414"/>
      <c r="AC19" s="414"/>
      <c r="AD19" s="405"/>
      <c r="AE19" s="405"/>
      <c r="AF19" s="404"/>
    </row>
    <row r="20" spans="1:255" ht="43.25" hidden="1" customHeight="1">
      <c r="B20" s="261"/>
      <c r="C20" s="261"/>
      <c r="D20" s="261"/>
      <c r="E20" s="261"/>
      <c r="F20" s="258"/>
      <c r="G20" s="334"/>
      <c r="H20" s="384"/>
      <c r="I20" s="385"/>
      <c r="J20" s="350"/>
      <c r="K20" s="351"/>
      <c r="L20" s="390"/>
      <c r="M20" s="281"/>
      <c r="N20" s="281"/>
      <c r="O20" s="281"/>
      <c r="P20" s="79"/>
      <c r="Q20" s="79"/>
      <c r="R20" s="79"/>
      <c r="S20" s="350"/>
      <c r="T20" s="390"/>
      <c r="U20" s="282"/>
      <c r="V20" s="77"/>
      <c r="W20" s="365"/>
      <c r="X20" s="156"/>
      <c r="Y20" s="101"/>
      <c r="Z20" s="140"/>
      <c r="AA20" s="140"/>
      <c r="AB20" s="114"/>
      <c r="AC20" s="114"/>
      <c r="AD20" s="115"/>
      <c r="AE20" s="115"/>
      <c r="AF20" s="157"/>
    </row>
    <row r="21" spans="1:255" ht="212.25" customHeight="1">
      <c r="B21" s="261"/>
      <c r="C21" s="261"/>
      <c r="D21" s="261"/>
      <c r="E21" s="261"/>
      <c r="F21" s="258"/>
      <c r="G21" s="334"/>
      <c r="H21" s="74" t="s">
        <v>63</v>
      </c>
      <c r="I21" s="75" t="s">
        <v>79</v>
      </c>
      <c r="J21" s="76" t="s">
        <v>72</v>
      </c>
      <c r="K21" s="76" t="s">
        <v>48</v>
      </c>
      <c r="L21" s="75" t="s">
        <v>149</v>
      </c>
      <c r="M21" s="281"/>
      <c r="N21" s="281"/>
      <c r="O21" s="281"/>
      <c r="P21" s="72" t="s">
        <v>59</v>
      </c>
      <c r="Q21" s="72" t="s">
        <v>249</v>
      </c>
      <c r="R21" s="72" t="s">
        <v>256</v>
      </c>
      <c r="S21" s="78" t="s">
        <v>99</v>
      </c>
      <c r="T21" s="75" t="s">
        <v>34</v>
      </c>
      <c r="U21" s="72" t="s">
        <v>217</v>
      </c>
      <c r="V21" s="72" t="s">
        <v>208</v>
      </c>
      <c r="W21" s="365"/>
      <c r="X21" s="156">
        <v>40</v>
      </c>
      <c r="Y21" s="141">
        <v>8500000</v>
      </c>
      <c r="Z21" s="140"/>
      <c r="AA21" s="140">
        <v>17000000</v>
      </c>
      <c r="AB21" s="114"/>
      <c r="AC21" s="141">
        <v>17000000</v>
      </c>
      <c r="AD21" s="115"/>
      <c r="AE21" s="155">
        <v>25500000</v>
      </c>
      <c r="AF21" s="157">
        <v>3400000</v>
      </c>
    </row>
    <row r="22" spans="1:255" ht="146.25" customHeight="1">
      <c r="B22" s="261"/>
      <c r="C22" s="261"/>
      <c r="D22" s="261"/>
      <c r="E22" s="261"/>
      <c r="F22" s="258"/>
      <c r="G22" s="334"/>
      <c r="H22" s="198" t="s">
        <v>87</v>
      </c>
      <c r="I22" s="199" t="s">
        <v>80</v>
      </c>
      <c r="J22" s="200" t="s">
        <v>50</v>
      </c>
      <c r="K22" s="200" t="s">
        <v>49</v>
      </c>
      <c r="L22" s="199" t="s">
        <v>150</v>
      </c>
      <c r="M22" s="281"/>
      <c r="N22" s="281"/>
      <c r="O22" s="281"/>
      <c r="P22" s="199" t="s">
        <v>59</v>
      </c>
      <c r="Q22" s="199" t="s">
        <v>249</v>
      </c>
      <c r="R22" s="199" t="s">
        <v>256</v>
      </c>
      <c r="S22" s="201" t="s">
        <v>98</v>
      </c>
      <c r="T22" s="69" t="s">
        <v>34</v>
      </c>
      <c r="U22" s="199" t="s">
        <v>218</v>
      </c>
      <c r="V22" s="199" t="s">
        <v>209</v>
      </c>
      <c r="W22" s="365"/>
      <c r="X22" s="202">
        <v>10</v>
      </c>
      <c r="Y22" s="142">
        <v>11300000</v>
      </c>
      <c r="Z22" s="143"/>
      <c r="AA22" s="144">
        <v>11300000</v>
      </c>
      <c r="AB22" s="145"/>
      <c r="AC22" s="142">
        <v>11300000</v>
      </c>
      <c r="AD22" s="143"/>
      <c r="AE22" s="144">
        <v>45200000</v>
      </c>
      <c r="AF22" s="203">
        <v>3400000</v>
      </c>
    </row>
    <row r="23" spans="1:255" ht="30" customHeight="1">
      <c r="B23" s="261"/>
      <c r="C23" s="261"/>
      <c r="D23" s="261"/>
      <c r="E23" s="261"/>
      <c r="F23" s="258"/>
      <c r="G23" s="204"/>
      <c r="H23" s="185"/>
      <c r="I23" s="171"/>
      <c r="J23" s="205"/>
      <c r="K23" s="205"/>
      <c r="L23" s="171"/>
      <c r="M23" s="206"/>
      <c r="N23" s="206"/>
      <c r="O23" s="206"/>
      <c r="P23" s="171"/>
      <c r="Q23" s="171"/>
      <c r="R23" s="171"/>
      <c r="S23" s="207"/>
      <c r="T23" s="206"/>
      <c r="U23" s="171"/>
      <c r="V23" s="171"/>
      <c r="W23" s="182"/>
      <c r="X23" s="208"/>
      <c r="Y23" s="209"/>
      <c r="Z23" s="210"/>
      <c r="AA23" s="209"/>
      <c r="AB23" s="210"/>
      <c r="AC23" s="209"/>
      <c r="AD23" s="210"/>
      <c r="AE23" s="211" t="s">
        <v>236</v>
      </c>
      <c r="AF23" s="212">
        <f>AF16+AF22+AF21</f>
        <v>17200000</v>
      </c>
    </row>
    <row r="24" spans="1:255" ht="33" customHeight="1">
      <c r="B24" s="261"/>
      <c r="C24" s="261"/>
      <c r="D24" s="261"/>
      <c r="E24" s="261"/>
      <c r="F24" s="258"/>
      <c r="G24" s="266" t="s">
        <v>75</v>
      </c>
      <c r="H24" s="380"/>
      <c r="I24" s="369" t="s">
        <v>84</v>
      </c>
      <c r="J24" s="370"/>
      <c r="K24" s="370"/>
      <c r="L24" s="370"/>
      <c r="M24" s="370"/>
      <c r="N24" s="370"/>
      <c r="O24" s="370"/>
      <c r="P24" s="370"/>
      <c r="Q24" s="370"/>
      <c r="R24" s="370"/>
      <c r="S24" s="370"/>
      <c r="T24" s="370"/>
      <c r="U24" s="370"/>
      <c r="V24" s="370"/>
      <c r="W24" s="370"/>
      <c r="X24" s="370"/>
      <c r="Y24" s="370"/>
      <c r="Z24" s="370"/>
      <c r="AA24" s="370"/>
      <c r="AB24" s="370"/>
      <c r="AC24" s="370"/>
      <c r="AD24" s="370"/>
      <c r="AE24" s="370"/>
      <c r="AF24" s="371"/>
    </row>
    <row r="25" spans="1:255" ht="171.75" customHeight="1">
      <c r="B25" s="261"/>
      <c r="C25" s="261"/>
      <c r="D25" s="261"/>
      <c r="E25" s="261"/>
      <c r="F25" s="258"/>
      <c r="G25" s="197"/>
      <c r="H25" s="65" t="s">
        <v>96</v>
      </c>
      <c r="I25" s="80" t="s">
        <v>100</v>
      </c>
      <c r="J25" s="81" t="s">
        <v>71</v>
      </c>
      <c r="K25" s="81" t="s">
        <v>40</v>
      </c>
      <c r="L25" s="80" t="s">
        <v>151</v>
      </c>
      <c r="M25" s="71" t="s">
        <v>97</v>
      </c>
      <c r="N25" s="71" t="s">
        <v>85</v>
      </c>
      <c r="O25" s="71" t="s">
        <v>86</v>
      </c>
      <c r="P25" s="80" t="s">
        <v>59</v>
      </c>
      <c r="Q25" s="80" t="s">
        <v>276</v>
      </c>
      <c r="R25" s="80" t="s">
        <v>257</v>
      </c>
      <c r="S25" s="82" t="s">
        <v>81</v>
      </c>
      <c r="T25" s="83" t="s">
        <v>34</v>
      </c>
      <c r="U25" s="80" t="s">
        <v>219</v>
      </c>
      <c r="V25" s="80" t="s">
        <v>210</v>
      </c>
      <c r="W25" s="80" t="s">
        <v>58</v>
      </c>
      <c r="X25" s="146">
        <v>1</v>
      </c>
      <c r="Y25" s="147">
        <v>4720000</v>
      </c>
      <c r="Z25" s="99"/>
      <c r="AA25" s="98">
        <v>4720000</v>
      </c>
      <c r="AB25" s="148"/>
      <c r="AC25" s="147">
        <v>4720000</v>
      </c>
      <c r="AD25" s="99"/>
      <c r="AE25" s="149">
        <v>4720000</v>
      </c>
      <c r="AF25" s="102">
        <f>Y25+AA25+AC25+AE25</f>
        <v>18880000</v>
      </c>
    </row>
    <row r="26" spans="1:255" ht="36.5" customHeight="1">
      <c r="B26" s="261"/>
      <c r="C26" s="261"/>
      <c r="D26" s="261"/>
      <c r="E26" s="261"/>
      <c r="F26" s="258"/>
      <c r="G26" s="165"/>
      <c r="H26" s="166"/>
      <c r="I26" s="167"/>
      <c r="J26" s="168"/>
      <c r="K26" s="168"/>
      <c r="L26" s="167"/>
      <c r="M26" s="169"/>
      <c r="N26" s="169"/>
      <c r="O26" s="169"/>
      <c r="P26" s="164"/>
      <c r="Q26" s="164"/>
      <c r="R26" s="164"/>
      <c r="S26" s="170"/>
      <c r="T26" s="167"/>
      <c r="U26" s="167"/>
      <c r="V26" s="171"/>
      <c r="W26" s="164"/>
      <c r="X26" s="172"/>
      <c r="Y26" s="173"/>
      <c r="Z26" s="174"/>
      <c r="AA26" s="173"/>
      <c r="AB26" s="174"/>
      <c r="AC26" s="173"/>
      <c r="AD26" s="263" t="s">
        <v>235</v>
      </c>
      <c r="AE26" s="263"/>
      <c r="AF26" s="175">
        <f>AF25</f>
        <v>18880000</v>
      </c>
    </row>
    <row r="27" spans="1:255" ht="40.25" customHeight="1">
      <c r="B27" s="261"/>
      <c r="C27" s="261"/>
      <c r="D27" s="261"/>
      <c r="E27" s="261"/>
      <c r="F27" s="258"/>
      <c r="G27" s="386"/>
      <c r="H27" s="386"/>
      <c r="I27" s="386"/>
      <c r="J27" s="386"/>
      <c r="K27" s="386"/>
      <c r="L27" s="386"/>
      <c r="M27" s="386"/>
      <c r="N27" s="386"/>
      <c r="O27" s="386"/>
      <c r="P27" s="386"/>
      <c r="Q27" s="386"/>
      <c r="R27" s="386"/>
      <c r="S27" s="386"/>
      <c r="T27" s="386"/>
      <c r="U27" s="386"/>
      <c r="V27" s="386"/>
      <c r="W27" s="386"/>
      <c r="X27" s="386"/>
      <c r="Y27" s="386"/>
      <c r="Z27" s="386"/>
      <c r="AA27" s="386"/>
      <c r="AB27" s="386"/>
      <c r="AC27" s="386"/>
      <c r="AD27" s="386"/>
      <c r="AE27" s="386"/>
      <c r="AF27" s="387"/>
    </row>
    <row r="28" spans="1:255" s="152" customFormat="1" ht="40.25" customHeight="1">
      <c r="A28" s="150"/>
      <c r="B28" s="261"/>
      <c r="C28" s="261"/>
      <c r="D28" s="261"/>
      <c r="E28" s="261"/>
      <c r="F28" s="258"/>
      <c r="G28" s="301" t="s">
        <v>77</v>
      </c>
      <c r="H28" s="302"/>
      <c r="I28" s="328" t="s">
        <v>133</v>
      </c>
      <c r="J28" s="328"/>
      <c r="K28" s="328"/>
      <c r="L28" s="328"/>
      <c r="M28" s="328"/>
      <c r="N28" s="328"/>
      <c r="O28" s="328"/>
      <c r="P28" s="328"/>
      <c r="Q28" s="328"/>
      <c r="R28" s="328"/>
      <c r="S28" s="328"/>
      <c r="T28" s="328"/>
      <c r="U28" s="328"/>
      <c r="V28" s="328"/>
      <c r="W28" s="328"/>
      <c r="X28" s="328"/>
      <c r="Y28" s="328"/>
      <c r="Z28" s="328"/>
      <c r="AA28" s="328"/>
      <c r="AB28" s="328"/>
      <c r="AC28" s="328"/>
      <c r="AD28" s="328"/>
      <c r="AE28" s="328"/>
      <c r="AF28" s="329"/>
      <c r="AG28" s="151"/>
      <c r="AH28" s="151"/>
      <c r="AI28" s="151"/>
      <c r="AJ28" s="151"/>
      <c r="AK28" s="150"/>
      <c r="AL28" s="150"/>
      <c r="AM28" s="150"/>
      <c r="AN28" s="150"/>
      <c r="AO28" s="150"/>
      <c r="AP28" s="150"/>
      <c r="AQ28" s="150"/>
      <c r="AR28" s="150"/>
      <c r="AS28" s="150"/>
      <c r="AT28" s="150"/>
      <c r="AU28" s="150"/>
      <c r="AV28" s="150"/>
      <c r="AW28" s="150"/>
      <c r="AX28" s="150"/>
      <c r="AY28" s="150"/>
      <c r="AZ28" s="150"/>
      <c r="BA28" s="150"/>
      <c r="BB28" s="150"/>
      <c r="BC28" s="150"/>
      <c r="BD28" s="150"/>
      <c r="BE28" s="150"/>
      <c r="BF28" s="150"/>
      <c r="BG28" s="150"/>
      <c r="BH28" s="150"/>
      <c r="BI28" s="150"/>
      <c r="BJ28" s="150"/>
      <c r="BK28" s="150"/>
      <c r="BL28" s="150"/>
      <c r="BM28" s="150"/>
      <c r="BN28" s="150"/>
      <c r="BO28" s="150"/>
      <c r="BP28" s="150"/>
      <c r="BQ28" s="150"/>
      <c r="BR28" s="150"/>
      <c r="BS28" s="150"/>
      <c r="BT28" s="150"/>
      <c r="BU28" s="150"/>
      <c r="BV28" s="150"/>
      <c r="BW28" s="150"/>
      <c r="BX28" s="150"/>
      <c r="BY28" s="150"/>
      <c r="BZ28" s="150"/>
      <c r="CA28" s="150"/>
      <c r="CB28" s="150"/>
      <c r="CC28" s="150"/>
      <c r="CD28" s="150"/>
      <c r="CE28" s="150"/>
      <c r="CF28" s="150"/>
      <c r="CG28" s="150"/>
      <c r="CH28" s="150"/>
      <c r="CI28" s="150"/>
      <c r="CJ28" s="150"/>
      <c r="CK28" s="150"/>
      <c r="CL28" s="150"/>
      <c r="CM28" s="150"/>
      <c r="CN28" s="150"/>
      <c r="CO28" s="150"/>
      <c r="CP28" s="150"/>
      <c r="CQ28" s="150"/>
      <c r="CR28" s="150"/>
      <c r="CS28" s="150"/>
      <c r="CT28" s="150"/>
      <c r="CU28" s="150"/>
      <c r="CV28" s="150"/>
      <c r="CW28" s="150"/>
      <c r="CX28" s="150"/>
      <c r="CY28" s="150"/>
      <c r="CZ28" s="150"/>
      <c r="DA28" s="150"/>
      <c r="DB28" s="150"/>
      <c r="DC28" s="150"/>
      <c r="DD28" s="150"/>
      <c r="DE28" s="150"/>
      <c r="DF28" s="150"/>
      <c r="DG28" s="150"/>
      <c r="DH28" s="150"/>
      <c r="DI28" s="150"/>
      <c r="DJ28" s="150"/>
      <c r="DK28" s="150"/>
      <c r="DL28" s="150"/>
      <c r="DM28" s="150"/>
      <c r="DN28" s="150"/>
      <c r="DO28" s="150"/>
      <c r="DP28" s="150"/>
      <c r="DQ28" s="150"/>
      <c r="DR28" s="150"/>
      <c r="DS28" s="150"/>
      <c r="DT28" s="150"/>
      <c r="DU28" s="150"/>
      <c r="DV28" s="150"/>
      <c r="DW28" s="150"/>
      <c r="DX28" s="150"/>
      <c r="DY28" s="150"/>
      <c r="DZ28" s="150"/>
      <c r="EA28" s="150"/>
      <c r="EB28" s="150"/>
      <c r="EC28" s="150"/>
      <c r="ED28" s="150"/>
      <c r="EE28" s="150"/>
      <c r="EF28" s="150"/>
      <c r="EG28" s="150"/>
      <c r="EH28" s="150"/>
      <c r="EI28" s="150"/>
      <c r="EJ28" s="150"/>
      <c r="EK28" s="150"/>
      <c r="EL28" s="150"/>
      <c r="EM28" s="150"/>
      <c r="EN28" s="150"/>
      <c r="EO28" s="150"/>
      <c r="EP28" s="150"/>
      <c r="EQ28" s="150"/>
      <c r="ER28" s="150"/>
      <c r="ES28" s="150"/>
      <c r="ET28" s="150"/>
      <c r="EU28" s="150"/>
      <c r="EV28" s="150"/>
      <c r="EW28" s="150"/>
      <c r="EX28" s="150"/>
      <c r="EY28" s="150"/>
      <c r="EZ28" s="150"/>
      <c r="FA28" s="150"/>
      <c r="FB28" s="150"/>
      <c r="FC28" s="150"/>
      <c r="FD28" s="150"/>
      <c r="FE28" s="150"/>
      <c r="FF28" s="150"/>
      <c r="FG28" s="150"/>
      <c r="FH28" s="150"/>
      <c r="FI28" s="150"/>
      <c r="FJ28" s="150"/>
      <c r="FK28" s="150"/>
      <c r="FL28" s="150"/>
      <c r="FN28" s="150"/>
      <c r="FO28" s="150"/>
      <c r="FP28" s="150"/>
      <c r="FQ28" s="150"/>
      <c r="FR28" s="150"/>
      <c r="FS28" s="150"/>
      <c r="FT28" s="150"/>
      <c r="FU28" s="150"/>
      <c r="FV28" s="150"/>
      <c r="FW28" s="150"/>
      <c r="FX28" s="150"/>
      <c r="FY28" s="150"/>
      <c r="FZ28" s="150"/>
      <c r="GA28" s="150"/>
      <c r="GB28" s="150"/>
      <c r="GC28" s="150"/>
      <c r="GD28" s="150"/>
      <c r="GE28" s="150"/>
      <c r="GF28" s="150"/>
      <c r="GG28" s="150"/>
      <c r="GH28" s="150"/>
      <c r="GI28" s="150"/>
      <c r="GJ28" s="150"/>
      <c r="GK28" s="150"/>
      <c r="GL28" s="150"/>
      <c r="GM28" s="150"/>
      <c r="GN28" s="150"/>
      <c r="GO28" s="150"/>
      <c r="GP28" s="150"/>
      <c r="GQ28" s="150"/>
      <c r="GR28" s="150"/>
      <c r="GS28" s="150"/>
      <c r="GT28" s="150"/>
      <c r="GU28" s="150"/>
      <c r="GV28" s="150"/>
      <c r="GW28" s="150"/>
      <c r="GX28" s="150"/>
      <c r="GY28" s="150"/>
      <c r="GZ28" s="150"/>
      <c r="HA28" s="150"/>
      <c r="HB28" s="150"/>
      <c r="HC28" s="150"/>
      <c r="HD28" s="150"/>
      <c r="HE28" s="150"/>
      <c r="HF28" s="150"/>
      <c r="HG28" s="150"/>
      <c r="HH28" s="150"/>
      <c r="HI28" s="150"/>
      <c r="HJ28" s="150"/>
      <c r="HK28" s="150"/>
      <c r="HL28" s="150"/>
      <c r="HM28" s="150"/>
      <c r="HN28" s="150"/>
      <c r="HO28" s="150"/>
      <c r="HP28" s="150"/>
      <c r="HQ28" s="150"/>
      <c r="HR28" s="150"/>
      <c r="HS28" s="150"/>
      <c r="HT28" s="150"/>
      <c r="HU28" s="150"/>
      <c r="HV28" s="150"/>
      <c r="HW28" s="150"/>
      <c r="HX28" s="150"/>
      <c r="HY28" s="150"/>
      <c r="HZ28" s="150"/>
      <c r="IA28" s="150"/>
      <c r="IB28" s="150"/>
      <c r="IC28" s="150"/>
      <c r="ID28" s="150"/>
      <c r="IE28" s="150"/>
      <c r="IF28" s="150"/>
      <c r="IG28" s="150"/>
      <c r="IH28" s="150"/>
      <c r="II28" s="150"/>
      <c r="IJ28" s="150"/>
      <c r="IK28" s="150"/>
      <c r="IL28" s="150"/>
      <c r="IM28" s="150"/>
      <c r="IN28" s="150"/>
      <c r="IO28" s="150"/>
      <c r="IP28" s="150"/>
      <c r="IQ28" s="150"/>
      <c r="IR28" s="150"/>
      <c r="IS28" s="150"/>
      <c r="IT28" s="150"/>
      <c r="IU28" s="150"/>
    </row>
    <row r="29" spans="1:255" ht="68.5" customHeight="1">
      <c r="B29" s="261"/>
      <c r="C29" s="261"/>
      <c r="D29" s="261"/>
      <c r="E29" s="261"/>
      <c r="F29" s="258"/>
      <c r="G29" s="347" t="s">
        <v>134</v>
      </c>
      <c r="H29" s="378" t="s">
        <v>132</v>
      </c>
      <c r="I29" s="281" t="s">
        <v>137</v>
      </c>
      <c r="J29" s="281" t="s">
        <v>176</v>
      </c>
      <c r="K29" s="391" t="s">
        <v>155</v>
      </c>
      <c r="L29" s="281" t="s">
        <v>153</v>
      </c>
      <c r="M29" s="346" t="s">
        <v>43</v>
      </c>
      <c r="N29" s="346" t="s">
        <v>44</v>
      </c>
      <c r="O29" s="280" t="s">
        <v>270</v>
      </c>
      <c r="P29" s="280" t="s">
        <v>177</v>
      </c>
      <c r="Q29" s="280" t="s">
        <v>259</v>
      </c>
      <c r="R29" s="280" t="s">
        <v>258</v>
      </c>
      <c r="S29" s="350" t="s">
        <v>60</v>
      </c>
      <c r="T29" s="84" t="s">
        <v>67</v>
      </c>
      <c r="U29" s="84" t="s">
        <v>220</v>
      </c>
      <c r="V29" s="346" t="s">
        <v>230</v>
      </c>
      <c r="W29" s="363" t="s">
        <v>172</v>
      </c>
      <c r="X29" s="352">
        <v>2</v>
      </c>
      <c r="Y29" s="411">
        <v>3850000</v>
      </c>
      <c r="Z29" s="331">
        <v>1</v>
      </c>
      <c r="AA29" s="298">
        <v>350000</v>
      </c>
      <c r="AB29" s="352">
        <v>2</v>
      </c>
      <c r="AC29" s="402">
        <v>700000</v>
      </c>
      <c r="AD29" s="331">
        <v>1</v>
      </c>
      <c r="AE29" s="359">
        <v>350000</v>
      </c>
      <c r="AF29" s="298">
        <f>Y29+AA29+AC29+AE29</f>
        <v>5250000</v>
      </c>
    </row>
    <row r="30" spans="1:255" ht="124.75" customHeight="1">
      <c r="B30" s="261"/>
      <c r="C30" s="261"/>
      <c r="D30" s="261"/>
      <c r="E30" s="261"/>
      <c r="F30" s="258"/>
      <c r="G30" s="348"/>
      <c r="H30" s="378"/>
      <c r="I30" s="282"/>
      <c r="J30" s="282"/>
      <c r="K30" s="392"/>
      <c r="L30" s="282"/>
      <c r="M30" s="346"/>
      <c r="N30" s="346"/>
      <c r="O30" s="280"/>
      <c r="P30" s="279"/>
      <c r="Q30" s="279"/>
      <c r="R30" s="280"/>
      <c r="S30" s="350"/>
      <c r="T30" s="86" t="s">
        <v>67</v>
      </c>
      <c r="U30" s="84" t="s">
        <v>271</v>
      </c>
      <c r="V30" s="346"/>
      <c r="W30" s="363"/>
      <c r="X30" s="353"/>
      <c r="Y30" s="412"/>
      <c r="Z30" s="336"/>
      <c r="AA30" s="297"/>
      <c r="AB30" s="353"/>
      <c r="AC30" s="290"/>
      <c r="AD30" s="336"/>
      <c r="AE30" s="288"/>
      <c r="AF30" s="297"/>
    </row>
    <row r="31" spans="1:255" ht="71.5" customHeight="1">
      <c r="B31" s="261"/>
      <c r="C31" s="261"/>
      <c r="D31" s="261"/>
      <c r="E31" s="261"/>
      <c r="F31" s="258"/>
      <c r="G31" s="348"/>
      <c r="H31" s="377" t="s">
        <v>131</v>
      </c>
      <c r="I31" s="360" t="s">
        <v>138</v>
      </c>
      <c r="J31" s="360" t="s">
        <v>157</v>
      </c>
      <c r="K31" s="393" t="s">
        <v>164</v>
      </c>
      <c r="L31" s="360" t="s">
        <v>152</v>
      </c>
      <c r="M31" s="346"/>
      <c r="N31" s="346"/>
      <c r="O31" s="280"/>
      <c r="P31" s="278" t="s">
        <v>178</v>
      </c>
      <c r="Q31" s="278" t="s">
        <v>259</v>
      </c>
      <c r="R31" s="280"/>
      <c r="S31" s="350"/>
      <c r="T31" s="264" t="s">
        <v>67</v>
      </c>
      <c r="U31" s="264" t="s">
        <v>274</v>
      </c>
      <c r="V31" s="346"/>
      <c r="W31" s="363"/>
      <c r="X31" s="354">
        <v>3</v>
      </c>
      <c r="Y31" s="413">
        <v>850000</v>
      </c>
      <c r="Z31" s="335">
        <v>1</v>
      </c>
      <c r="AA31" s="296">
        <v>350000</v>
      </c>
      <c r="AB31" s="354">
        <v>1</v>
      </c>
      <c r="AC31" s="289">
        <v>350000</v>
      </c>
      <c r="AD31" s="335">
        <v>1</v>
      </c>
      <c r="AE31" s="287">
        <v>350000</v>
      </c>
      <c r="AF31" s="296">
        <f>Y31+AA31+AC31+AE31</f>
        <v>1900000</v>
      </c>
    </row>
    <row r="32" spans="1:255" ht="85.75" customHeight="1">
      <c r="B32" s="261"/>
      <c r="C32" s="261"/>
      <c r="D32" s="261"/>
      <c r="E32" s="261"/>
      <c r="F32" s="258"/>
      <c r="G32" s="348"/>
      <c r="H32" s="379"/>
      <c r="I32" s="282"/>
      <c r="J32" s="282"/>
      <c r="K32" s="392"/>
      <c r="L32" s="282"/>
      <c r="M32" s="346"/>
      <c r="N32" s="346"/>
      <c r="O32" s="280"/>
      <c r="P32" s="279"/>
      <c r="Q32" s="279"/>
      <c r="R32" s="280"/>
      <c r="S32" s="350"/>
      <c r="T32" s="265"/>
      <c r="U32" s="265"/>
      <c r="V32" s="346"/>
      <c r="W32" s="363"/>
      <c r="X32" s="353"/>
      <c r="Y32" s="412"/>
      <c r="Z32" s="336"/>
      <c r="AA32" s="297"/>
      <c r="AB32" s="353"/>
      <c r="AC32" s="353"/>
      <c r="AD32" s="336"/>
      <c r="AE32" s="288"/>
      <c r="AF32" s="297"/>
    </row>
    <row r="33" spans="2:32" ht="136.75" customHeight="1">
      <c r="B33" s="261"/>
      <c r="C33" s="261"/>
      <c r="D33" s="261"/>
      <c r="E33" s="261"/>
      <c r="F33" s="258"/>
      <c r="G33" s="348"/>
      <c r="H33" s="90" t="s">
        <v>135</v>
      </c>
      <c r="I33" s="72" t="s">
        <v>139</v>
      </c>
      <c r="J33" s="72" t="s">
        <v>156</v>
      </c>
      <c r="K33" s="85" t="s">
        <v>165</v>
      </c>
      <c r="L33" s="72" t="s">
        <v>154</v>
      </c>
      <c r="M33" s="346"/>
      <c r="N33" s="346"/>
      <c r="O33" s="280"/>
      <c r="P33" s="87" t="s">
        <v>178</v>
      </c>
      <c r="Q33" s="278" t="s">
        <v>267</v>
      </c>
      <c r="R33" s="88" t="s">
        <v>268</v>
      </c>
      <c r="S33" s="350"/>
      <c r="T33" s="86" t="s">
        <v>68</v>
      </c>
      <c r="U33" s="86" t="s">
        <v>275</v>
      </c>
      <c r="V33" s="346"/>
      <c r="W33" s="363"/>
      <c r="X33" s="103">
        <v>3</v>
      </c>
      <c r="Y33" s="104">
        <v>1550000</v>
      </c>
      <c r="Z33" s="105">
        <v>2</v>
      </c>
      <c r="AA33" s="106">
        <v>250000</v>
      </c>
      <c r="AB33" s="103">
        <v>2</v>
      </c>
      <c r="AC33" s="103">
        <v>250000</v>
      </c>
      <c r="AD33" s="107">
        <v>1</v>
      </c>
      <c r="AE33" s="106">
        <v>350000</v>
      </c>
      <c r="AF33" s="100">
        <f>Y33+AA33+AC33+AE33</f>
        <v>2400000</v>
      </c>
    </row>
    <row r="34" spans="2:32" ht="136.75" customHeight="1">
      <c r="B34" s="261"/>
      <c r="C34" s="261"/>
      <c r="D34" s="261"/>
      <c r="E34" s="261"/>
      <c r="F34" s="258"/>
      <c r="G34" s="348"/>
      <c r="H34" s="90" t="s">
        <v>136</v>
      </c>
      <c r="I34" s="70" t="s">
        <v>240</v>
      </c>
      <c r="J34" s="70" t="s">
        <v>241</v>
      </c>
      <c r="K34" s="85" t="s">
        <v>242</v>
      </c>
      <c r="L34" s="72" t="s">
        <v>243</v>
      </c>
      <c r="M34" s="346"/>
      <c r="N34" s="346"/>
      <c r="O34" s="280"/>
      <c r="P34" s="88" t="s">
        <v>179</v>
      </c>
      <c r="Q34" s="280"/>
      <c r="R34" s="278" t="s">
        <v>269</v>
      </c>
      <c r="S34" s="350"/>
      <c r="T34" s="86" t="s">
        <v>68</v>
      </c>
      <c r="U34" s="86" t="s">
        <v>272</v>
      </c>
      <c r="V34" s="346"/>
      <c r="W34" s="363"/>
      <c r="X34" s="103">
        <v>2</v>
      </c>
      <c r="Y34" s="104">
        <v>250000</v>
      </c>
      <c r="Z34" s="105">
        <v>1</v>
      </c>
      <c r="AA34" s="106">
        <v>100000</v>
      </c>
      <c r="AB34" s="103">
        <v>1</v>
      </c>
      <c r="AC34" s="104">
        <v>100000</v>
      </c>
      <c r="AD34" s="107">
        <v>1</v>
      </c>
      <c r="AE34" s="106">
        <v>100000</v>
      </c>
      <c r="AF34" s="100">
        <v>550000</v>
      </c>
    </row>
    <row r="35" spans="2:32" ht="165.5" customHeight="1">
      <c r="B35" s="261"/>
      <c r="C35" s="261"/>
      <c r="D35" s="261"/>
      <c r="E35" s="261"/>
      <c r="F35" s="258"/>
      <c r="G35" s="349"/>
      <c r="H35" s="91" t="s">
        <v>140</v>
      </c>
      <c r="I35" s="69" t="s">
        <v>232</v>
      </c>
      <c r="J35" s="69" t="s">
        <v>233</v>
      </c>
      <c r="K35" s="89" t="s">
        <v>244</v>
      </c>
      <c r="L35" s="72" t="s">
        <v>245</v>
      </c>
      <c r="M35" s="265"/>
      <c r="N35" s="265"/>
      <c r="O35" s="279"/>
      <c r="P35" s="87" t="s">
        <v>179</v>
      </c>
      <c r="Q35" s="279"/>
      <c r="R35" s="279"/>
      <c r="S35" s="351"/>
      <c r="T35" s="86" t="s">
        <v>68</v>
      </c>
      <c r="U35" s="86" t="s">
        <v>273</v>
      </c>
      <c r="V35" s="265"/>
      <c r="W35" s="364"/>
      <c r="X35" s="108">
        <v>1</v>
      </c>
      <c r="Y35" s="109">
        <v>350000</v>
      </c>
      <c r="Z35" s="110">
        <v>1</v>
      </c>
      <c r="AA35" s="106">
        <v>350000</v>
      </c>
      <c r="AB35" s="103">
        <v>1</v>
      </c>
      <c r="AC35" s="111">
        <v>350000</v>
      </c>
      <c r="AD35" s="107">
        <v>1</v>
      </c>
      <c r="AE35" s="106">
        <v>350000</v>
      </c>
      <c r="AF35" s="102">
        <f>Y35+AA35+AC35+AE35</f>
        <v>1400000</v>
      </c>
    </row>
    <row r="36" spans="2:32" ht="33.5" customHeight="1">
      <c r="B36" s="261"/>
      <c r="C36" s="261"/>
      <c r="D36" s="261"/>
      <c r="E36" s="261"/>
      <c r="F36" s="258"/>
      <c r="G36" s="176"/>
      <c r="H36" s="177"/>
      <c r="I36" s="178"/>
      <c r="J36" s="179"/>
      <c r="K36" s="180"/>
      <c r="L36" s="160"/>
      <c r="M36" s="169"/>
      <c r="N36" s="169"/>
      <c r="O36" s="181"/>
      <c r="P36" s="181"/>
      <c r="Q36" s="181"/>
      <c r="R36" s="181"/>
      <c r="S36" s="170"/>
      <c r="T36" s="182"/>
      <c r="U36" s="182"/>
      <c r="V36" s="169"/>
      <c r="W36" s="167"/>
      <c r="X36" s="183"/>
      <c r="Y36" s="184"/>
      <c r="Z36" s="185"/>
      <c r="AA36" s="184"/>
      <c r="AB36" s="186"/>
      <c r="AC36" s="187"/>
      <c r="AD36" s="176"/>
      <c r="AE36" s="188" t="s">
        <v>235</v>
      </c>
      <c r="AF36" s="189">
        <f>AF29+AF31+AF33+AF35+AF34</f>
        <v>11500000</v>
      </c>
    </row>
    <row r="37" spans="2:32" ht="32.5" customHeight="1">
      <c r="B37" s="261"/>
      <c r="C37" s="261"/>
      <c r="D37" s="261"/>
      <c r="E37" s="261"/>
      <c r="F37" s="258"/>
      <c r="G37" s="376" t="s">
        <v>75</v>
      </c>
      <c r="H37" s="375"/>
      <c r="I37" s="266" t="s">
        <v>90</v>
      </c>
      <c r="J37" s="267"/>
      <c r="K37" s="267"/>
      <c r="L37" s="267"/>
      <c r="M37" s="267"/>
      <c r="N37" s="267"/>
      <c r="O37" s="267"/>
      <c r="P37" s="267"/>
      <c r="Q37" s="267"/>
      <c r="R37" s="267"/>
      <c r="S37" s="267"/>
      <c r="T37" s="267"/>
      <c r="U37" s="267"/>
      <c r="V37" s="267"/>
      <c r="W37" s="267"/>
      <c r="X37" s="267"/>
      <c r="Y37" s="267"/>
      <c r="Z37" s="267"/>
      <c r="AA37" s="267"/>
      <c r="AB37" s="267"/>
      <c r="AC37" s="267"/>
      <c r="AD37" s="267"/>
      <c r="AE37" s="267"/>
      <c r="AF37" s="268"/>
    </row>
    <row r="38" spans="2:32" ht="47.5" customHeight="1">
      <c r="B38" s="261"/>
      <c r="C38" s="261"/>
      <c r="D38" s="261"/>
      <c r="E38" s="261"/>
      <c r="F38" s="258"/>
      <c r="G38" s="377" t="s">
        <v>92</v>
      </c>
      <c r="H38" s="377" t="s">
        <v>140</v>
      </c>
      <c r="I38" s="360" t="s">
        <v>238</v>
      </c>
      <c r="J38" s="360" t="s">
        <v>239</v>
      </c>
      <c r="K38" s="393" t="s">
        <v>162</v>
      </c>
      <c r="L38" s="360" t="s">
        <v>173</v>
      </c>
      <c r="M38" s="264" t="s">
        <v>43</v>
      </c>
      <c r="N38" s="264" t="s">
        <v>44</v>
      </c>
      <c r="O38" s="264" t="s">
        <v>66</v>
      </c>
      <c r="P38" s="346" t="s">
        <v>179</v>
      </c>
      <c r="Q38" s="92"/>
      <c r="R38" s="92"/>
      <c r="S38" s="394" t="s">
        <v>181</v>
      </c>
      <c r="T38" s="264" t="s">
        <v>34</v>
      </c>
      <c r="U38" s="264">
        <v>4</v>
      </c>
      <c r="V38" s="264" t="s">
        <v>211</v>
      </c>
      <c r="W38" s="366" t="s">
        <v>214</v>
      </c>
      <c r="X38" s="407">
        <v>1</v>
      </c>
      <c r="Y38" s="289">
        <v>10850000</v>
      </c>
      <c r="Z38" s="335">
        <v>1</v>
      </c>
      <c r="AA38" s="287">
        <v>20000000</v>
      </c>
      <c r="AB38" s="399">
        <v>1</v>
      </c>
      <c r="AC38" s="289">
        <v>20000000</v>
      </c>
      <c r="AD38" s="335">
        <v>1</v>
      </c>
      <c r="AE38" s="287">
        <v>10000000</v>
      </c>
      <c r="AF38" s="296">
        <v>60850000</v>
      </c>
    </row>
    <row r="39" spans="2:32" ht="122.5" customHeight="1">
      <c r="B39" s="261"/>
      <c r="C39" s="261"/>
      <c r="D39" s="261"/>
      <c r="E39" s="261"/>
      <c r="F39" s="258"/>
      <c r="G39" s="378"/>
      <c r="H39" s="378"/>
      <c r="I39" s="282"/>
      <c r="J39" s="282"/>
      <c r="K39" s="392"/>
      <c r="L39" s="282"/>
      <c r="M39" s="346"/>
      <c r="N39" s="346"/>
      <c r="O39" s="346"/>
      <c r="P39" s="346"/>
      <c r="Q39" s="92"/>
      <c r="R39" s="92"/>
      <c r="S39" s="395"/>
      <c r="T39" s="265"/>
      <c r="U39" s="265"/>
      <c r="V39" s="346"/>
      <c r="W39" s="366"/>
      <c r="X39" s="408"/>
      <c r="Y39" s="290"/>
      <c r="Z39" s="336"/>
      <c r="AA39" s="288"/>
      <c r="AB39" s="400"/>
      <c r="AC39" s="290"/>
      <c r="AD39" s="336"/>
      <c r="AE39" s="288"/>
      <c r="AF39" s="298"/>
    </row>
    <row r="40" spans="2:32" ht="47.5" customHeight="1">
      <c r="B40" s="261"/>
      <c r="C40" s="261"/>
      <c r="D40" s="261"/>
      <c r="E40" s="261"/>
      <c r="F40" s="258"/>
      <c r="G40" s="378"/>
      <c r="H40" s="378"/>
      <c r="I40" s="360" t="s">
        <v>231</v>
      </c>
      <c r="J40" s="360" t="s">
        <v>166</v>
      </c>
      <c r="K40" s="393" t="s">
        <v>161</v>
      </c>
      <c r="L40" s="360" t="s">
        <v>174</v>
      </c>
      <c r="M40" s="346"/>
      <c r="N40" s="346"/>
      <c r="O40" s="346"/>
      <c r="P40" s="346"/>
      <c r="Q40" s="92"/>
      <c r="R40" s="92"/>
      <c r="S40" s="394" t="s">
        <v>180</v>
      </c>
      <c r="T40" s="264" t="s">
        <v>34</v>
      </c>
      <c r="U40" s="264">
        <v>4</v>
      </c>
      <c r="V40" s="346"/>
      <c r="W40" s="366"/>
      <c r="X40" s="407">
        <v>1</v>
      </c>
      <c r="Y40" s="289">
        <v>5000000</v>
      </c>
      <c r="Z40" s="335">
        <v>1</v>
      </c>
      <c r="AA40" s="287">
        <v>10000000</v>
      </c>
      <c r="AB40" s="399">
        <v>1</v>
      </c>
      <c r="AC40" s="289">
        <v>10000000</v>
      </c>
      <c r="AD40" s="335">
        <v>1</v>
      </c>
      <c r="AE40" s="287">
        <v>7000000</v>
      </c>
      <c r="AF40" s="406">
        <v>32000000</v>
      </c>
    </row>
    <row r="41" spans="2:32" ht="99" customHeight="1">
      <c r="B41" s="261"/>
      <c r="C41" s="261"/>
      <c r="D41" s="261"/>
      <c r="E41" s="261"/>
      <c r="F41" s="258"/>
      <c r="G41" s="379"/>
      <c r="H41" s="379"/>
      <c r="I41" s="282"/>
      <c r="J41" s="282"/>
      <c r="K41" s="392"/>
      <c r="L41" s="282"/>
      <c r="M41" s="265"/>
      <c r="N41" s="265"/>
      <c r="O41" s="265"/>
      <c r="P41" s="265"/>
      <c r="Q41" s="84"/>
      <c r="R41" s="84"/>
      <c r="S41" s="395"/>
      <c r="T41" s="265"/>
      <c r="U41" s="265"/>
      <c r="V41" s="265"/>
      <c r="W41" s="367"/>
      <c r="X41" s="408"/>
      <c r="Y41" s="290"/>
      <c r="Z41" s="336"/>
      <c r="AA41" s="288"/>
      <c r="AB41" s="400"/>
      <c r="AC41" s="290"/>
      <c r="AD41" s="336"/>
      <c r="AE41" s="288"/>
      <c r="AF41" s="406"/>
    </row>
    <row r="42" spans="2:32" ht="33" customHeight="1">
      <c r="B42" s="261"/>
      <c r="C42" s="261"/>
      <c r="D42" s="261"/>
      <c r="E42" s="261"/>
      <c r="F42" s="258"/>
      <c r="G42" s="158"/>
      <c r="H42" s="192"/>
      <c r="I42" s="193"/>
      <c r="J42" s="160"/>
      <c r="K42" s="194"/>
      <c r="L42" s="160"/>
      <c r="M42" s="160"/>
      <c r="N42" s="160"/>
      <c r="O42" s="160"/>
      <c r="P42" s="160"/>
      <c r="Q42" s="160"/>
      <c r="R42" s="160"/>
      <c r="S42" s="194"/>
      <c r="T42" s="160"/>
      <c r="U42" s="160"/>
      <c r="V42" s="160"/>
      <c r="W42" s="164"/>
      <c r="X42" s="161"/>
      <c r="Y42" s="195"/>
      <c r="Z42" s="158"/>
      <c r="AA42" s="195"/>
      <c r="AB42" s="158"/>
      <c r="AC42" s="299" t="s">
        <v>235</v>
      </c>
      <c r="AD42" s="299"/>
      <c r="AE42" s="299"/>
      <c r="AF42" s="196">
        <f>+AF38+AF40</f>
        <v>92850000</v>
      </c>
    </row>
    <row r="43" spans="2:32" ht="32.5" customHeight="1">
      <c r="B43" s="261"/>
      <c r="C43" s="261"/>
      <c r="D43" s="261"/>
      <c r="E43" s="261"/>
      <c r="F43" s="258"/>
      <c r="G43" s="374" t="s">
        <v>75</v>
      </c>
      <c r="H43" s="375"/>
      <c r="I43" s="266" t="s">
        <v>91</v>
      </c>
      <c r="J43" s="267"/>
      <c r="K43" s="267"/>
      <c r="L43" s="267"/>
      <c r="M43" s="267"/>
      <c r="N43" s="267"/>
      <c r="O43" s="267"/>
      <c r="P43" s="267"/>
      <c r="Q43" s="267"/>
      <c r="R43" s="267"/>
      <c r="S43" s="267"/>
      <c r="T43" s="267"/>
      <c r="U43" s="267"/>
      <c r="V43" s="267"/>
      <c r="W43" s="267"/>
      <c r="X43" s="267"/>
      <c r="Y43" s="267"/>
      <c r="Z43" s="267"/>
      <c r="AA43" s="267"/>
      <c r="AB43" s="267"/>
      <c r="AC43" s="267"/>
      <c r="AD43" s="267"/>
      <c r="AE43" s="267"/>
      <c r="AF43" s="268"/>
    </row>
    <row r="44" spans="2:32" ht="124.25" customHeight="1">
      <c r="B44" s="261"/>
      <c r="C44" s="261"/>
      <c r="D44" s="261"/>
      <c r="E44" s="261"/>
      <c r="F44" s="258"/>
      <c r="G44" s="348" t="s">
        <v>158</v>
      </c>
      <c r="H44" s="378" t="s">
        <v>141</v>
      </c>
      <c r="I44" s="190" t="s">
        <v>143</v>
      </c>
      <c r="J44" s="92" t="s">
        <v>167</v>
      </c>
      <c r="K44" s="191" t="s">
        <v>145</v>
      </c>
      <c r="L44" s="84" t="s">
        <v>184</v>
      </c>
      <c r="M44" s="281" t="s">
        <v>43</v>
      </c>
      <c r="N44" s="281" t="s">
        <v>44</v>
      </c>
      <c r="O44" s="281" t="s">
        <v>66</v>
      </c>
      <c r="P44" s="281" t="s">
        <v>179</v>
      </c>
      <c r="Q44" s="70"/>
      <c r="R44" s="70"/>
      <c r="S44" s="85" t="s">
        <v>182</v>
      </c>
      <c r="T44" s="71" t="s">
        <v>199</v>
      </c>
      <c r="U44" s="71">
        <v>1</v>
      </c>
      <c r="V44" s="281" t="s">
        <v>221</v>
      </c>
      <c r="W44" s="281" t="s">
        <v>213</v>
      </c>
      <c r="X44" s="285">
        <v>4</v>
      </c>
      <c r="Y44" s="273">
        <v>1500000</v>
      </c>
      <c r="Z44" s="272">
        <v>4</v>
      </c>
      <c r="AA44" s="283">
        <v>1500000</v>
      </c>
      <c r="AB44" s="285">
        <v>4</v>
      </c>
      <c r="AC44" s="285">
        <v>1500000</v>
      </c>
      <c r="AD44" s="272">
        <v>4</v>
      </c>
      <c r="AE44" s="283">
        <v>1500000</v>
      </c>
      <c r="AF44" s="314">
        <f>Y44+AA44+AC44+AE44</f>
        <v>6000000</v>
      </c>
    </row>
    <row r="45" spans="2:32" ht="102.5" customHeight="1">
      <c r="B45" s="261"/>
      <c r="C45" s="261"/>
      <c r="D45" s="261"/>
      <c r="E45" s="261"/>
      <c r="F45" s="258"/>
      <c r="G45" s="348"/>
      <c r="H45" s="379"/>
      <c r="I45" s="93" t="s">
        <v>144</v>
      </c>
      <c r="J45" s="94" t="s">
        <v>168</v>
      </c>
      <c r="K45" s="95" t="s">
        <v>146</v>
      </c>
      <c r="L45" s="86" t="s">
        <v>185</v>
      </c>
      <c r="M45" s="281"/>
      <c r="N45" s="281"/>
      <c r="O45" s="281"/>
      <c r="P45" s="281"/>
      <c r="Q45" s="281" t="s">
        <v>266</v>
      </c>
      <c r="R45" s="281" t="s">
        <v>265</v>
      </c>
      <c r="S45" s="72" t="s">
        <v>183</v>
      </c>
      <c r="T45" s="72" t="s">
        <v>200</v>
      </c>
      <c r="U45" s="72">
        <v>4</v>
      </c>
      <c r="V45" s="281"/>
      <c r="W45" s="281"/>
      <c r="X45" s="285"/>
      <c r="Y45" s="273"/>
      <c r="Z45" s="272"/>
      <c r="AA45" s="283"/>
      <c r="AB45" s="285"/>
      <c r="AC45" s="285"/>
      <c r="AD45" s="272"/>
      <c r="AE45" s="283"/>
      <c r="AF45" s="314"/>
    </row>
    <row r="46" spans="2:32" ht="98.5" customHeight="1">
      <c r="B46" s="261"/>
      <c r="C46" s="261"/>
      <c r="D46" s="261"/>
      <c r="E46" s="261"/>
      <c r="F46" s="258"/>
      <c r="G46" s="348"/>
      <c r="H46" s="377" t="s">
        <v>142</v>
      </c>
      <c r="I46" s="93" t="s">
        <v>160</v>
      </c>
      <c r="J46" s="94" t="s">
        <v>169</v>
      </c>
      <c r="K46" s="95" t="s">
        <v>147</v>
      </c>
      <c r="L46" s="96" t="s">
        <v>186</v>
      </c>
      <c r="M46" s="281"/>
      <c r="N46" s="281"/>
      <c r="O46" s="281"/>
      <c r="P46" s="281"/>
      <c r="Q46" s="281"/>
      <c r="R46" s="281"/>
      <c r="S46" s="72" t="s">
        <v>193</v>
      </c>
      <c r="T46" s="72" t="s">
        <v>128</v>
      </c>
      <c r="U46" s="72">
        <v>2</v>
      </c>
      <c r="V46" s="281"/>
      <c r="W46" s="281"/>
      <c r="X46" s="285"/>
      <c r="Y46" s="273"/>
      <c r="Z46" s="272"/>
      <c r="AA46" s="283"/>
      <c r="AB46" s="285"/>
      <c r="AC46" s="285"/>
      <c r="AD46" s="272"/>
      <c r="AE46" s="283"/>
      <c r="AF46" s="314"/>
    </row>
    <row r="47" spans="2:32" ht="106.75" customHeight="1">
      <c r="B47" s="261"/>
      <c r="C47" s="261"/>
      <c r="D47" s="261"/>
      <c r="E47" s="261"/>
      <c r="F47" s="258"/>
      <c r="G47" s="348"/>
      <c r="H47" s="378"/>
      <c r="I47" s="93" t="s">
        <v>159</v>
      </c>
      <c r="J47" s="94" t="s">
        <v>170</v>
      </c>
      <c r="K47" s="95" t="s">
        <v>171</v>
      </c>
      <c r="L47" s="93" t="s">
        <v>187</v>
      </c>
      <c r="M47" s="281"/>
      <c r="N47" s="281"/>
      <c r="O47" s="281"/>
      <c r="P47" s="281"/>
      <c r="Q47" s="281"/>
      <c r="R47" s="281"/>
      <c r="S47" s="69" t="s">
        <v>194</v>
      </c>
      <c r="T47" s="69" t="s">
        <v>201</v>
      </c>
      <c r="U47" s="70">
        <v>15</v>
      </c>
      <c r="V47" s="281"/>
      <c r="W47" s="281"/>
      <c r="X47" s="285"/>
      <c r="Y47" s="273"/>
      <c r="Z47" s="272"/>
      <c r="AA47" s="283"/>
      <c r="AB47" s="285"/>
      <c r="AC47" s="285"/>
      <c r="AD47" s="272"/>
      <c r="AE47" s="283"/>
      <c r="AF47" s="314"/>
    </row>
    <row r="48" spans="2:32" ht="43.75" customHeight="1">
      <c r="B48" s="261"/>
      <c r="C48" s="261"/>
      <c r="D48" s="261"/>
      <c r="E48" s="261"/>
      <c r="F48" s="258"/>
      <c r="G48" s="204"/>
      <c r="H48" s="185"/>
      <c r="I48" s="213"/>
      <c r="J48" s="182"/>
      <c r="K48" s="180"/>
      <c r="L48" s="213"/>
      <c r="M48" s="214"/>
      <c r="N48" s="182"/>
      <c r="O48" s="182"/>
      <c r="P48" s="182"/>
      <c r="Q48" s="182"/>
      <c r="R48" s="182"/>
      <c r="S48" s="182"/>
      <c r="T48" s="182"/>
      <c r="U48" s="182"/>
      <c r="V48" s="182"/>
      <c r="W48" s="215"/>
      <c r="X48" s="210"/>
      <c r="Y48" s="216"/>
      <c r="Z48" s="210"/>
      <c r="AA48" s="216"/>
      <c r="AB48" s="210"/>
      <c r="AC48" s="210"/>
      <c r="AD48" s="410" t="s">
        <v>235</v>
      </c>
      <c r="AE48" s="410"/>
      <c r="AF48" s="217">
        <f>+AF44</f>
        <v>6000000</v>
      </c>
    </row>
    <row r="49" spans="2:34" ht="37.25" customHeight="1">
      <c r="B49" s="261"/>
      <c r="C49" s="261"/>
      <c r="D49" s="261"/>
      <c r="E49" s="261"/>
      <c r="F49" s="258"/>
      <c r="G49" s="372" t="s">
        <v>75</v>
      </c>
      <c r="H49" s="373"/>
      <c r="I49" s="269" t="s">
        <v>93</v>
      </c>
      <c r="J49" s="270"/>
      <c r="K49" s="270"/>
      <c r="L49" s="270"/>
      <c r="M49" s="270"/>
      <c r="N49" s="270"/>
      <c r="O49" s="270"/>
      <c r="P49" s="270"/>
      <c r="Q49" s="270"/>
      <c r="R49" s="270"/>
      <c r="S49" s="270"/>
      <c r="T49" s="270"/>
      <c r="U49" s="270"/>
      <c r="V49" s="270"/>
      <c r="W49" s="270"/>
      <c r="X49" s="270"/>
      <c r="Y49" s="270"/>
      <c r="Z49" s="270"/>
      <c r="AA49" s="270"/>
      <c r="AB49" s="270"/>
      <c r="AC49" s="270"/>
      <c r="AD49" s="270"/>
      <c r="AE49" s="270"/>
      <c r="AF49" s="271"/>
    </row>
    <row r="50" spans="2:34" ht="132.5" customHeight="1">
      <c r="B50" s="261"/>
      <c r="C50" s="261"/>
      <c r="D50" s="261"/>
      <c r="E50" s="261"/>
      <c r="F50" s="258"/>
      <c r="G50" s="378" t="s">
        <v>94</v>
      </c>
      <c r="H50" s="378" t="s">
        <v>234</v>
      </c>
      <c r="I50" s="71" t="s">
        <v>253</v>
      </c>
      <c r="J50" s="71" t="s">
        <v>188</v>
      </c>
      <c r="K50" s="85" t="s">
        <v>254</v>
      </c>
      <c r="L50" s="71" t="s">
        <v>189</v>
      </c>
      <c r="M50" s="281" t="s">
        <v>43</v>
      </c>
      <c r="N50" s="281" t="s">
        <v>44</v>
      </c>
      <c r="O50" s="281" t="s">
        <v>66</v>
      </c>
      <c r="P50" s="281" t="s">
        <v>179</v>
      </c>
      <c r="Q50" s="281" t="s">
        <v>262</v>
      </c>
      <c r="R50" s="281" t="s">
        <v>264</v>
      </c>
      <c r="S50" s="71" t="s">
        <v>195</v>
      </c>
      <c r="T50" s="71" t="s">
        <v>202</v>
      </c>
      <c r="U50" s="71">
        <v>2</v>
      </c>
      <c r="V50" s="281" t="s">
        <v>215</v>
      </c>
      <c r="W50" s="281" t="s">
        <v>222</v>
      </c>
      <c r="X50" s="97">
        <v>1</v>
      </c>
      <c r="Y50" s="273">
        <v>5000000</v>
      </c>
      <c r="Z50" s="218">
        <v>1</v>
      </c>
      <c r="AA50" s="283">
        <v>15000000</v>
      </c>
      <c r="AB50" s="139">
        <v>2</v>
      </c>
      <c r="AC50" s="273">
        <v>15000000</v>
      </c>
      <c r="AD50" s="99">
        <v>2</v>
      </c>
      <c r="AE50" s="283">
        <v>10000</v>
      </c>
      <c r="AF50" s="314">
        <f>Y50+AA50+AC50+AE50</f>
        <v>35010000</v>
      </c>
    </row>
    <row r="51" spans="2:34" ht="94.75" customHeight="1">
      <c r="B51" s="261"/>
      <c r="C51" s="261"/>
      <c r="D51" s="261"/>
      <c r="E51" s="261"/>
      <c r="F51" s="258"/>
      <c r="G51" s="378"/>
      <c r="H51" s="378"/>
      <c r="I51" s="72" t="s">
        <v>64</v>
      </c>
      <c r="J51" s="72" t="s">
        <v>261</v>
      </c>
      <c r="K51" s="89" t="s">
        <v>223</v>
      </c>
      <c r="L51" s="72" t="s">
        <v>190</v>
      </c>
      <c r="M51" s="281"/>
      <c r="N51" s="281"/>
      <c r="O51" s="281"/>
      <c r="P51" s="281"/>
      <c r="Q51" s="281"/>
      <c r="R51" s="281"/>
      <c r="S51" s="72" t="s">
        <v>196</v>
      </c>
      <c r="T51" s="72" t="s">
        <v>202</v>
      </c>
      <c r="U51" s="72">
        <v>1</v>
      </c>
      <c r="V51" s="281"/>
      <c r="W51" s="281"/>
      <c r="X51" s="101">
        <v>1</v>
      </c>
      <c r="Y51" s="273"/>
      <c r="Z51" s="113">
        <v>1</v>
      </c>
      <c r="AA51" s="283"/>
      <c r="AB51" s="114">
        <v>2</v>
      </c>
      <c r="AC51" s="285"/>
      <c r="AD51" s="115">
        <v>2</v>
      </c>
      <c r="AE51" s="283"/>
      <c r="AF51" s="314"/>
    </row>
    <row r="52" spans="2:34" ht="129" customHeight="1">
      <c r="B52" s="261"/>
      <c r="C52" s="261"/>
      <c r="D52" s="261"/>
      <c r="E52" s="261"/>
      <c r="F52" s="258"/>
      <c r="G52" s="378"/>
      <c r="H52" s="378"/>
      <c r="I52" s="72" t="s">
        <v>95</v>
      </c>
      <c r="J52" s="72" t="s">
        <v>224</v>
      </c>
      <c r="K52" s="89" t="s">
        <v>225</v>
      </c>
      <c r="L52" s="72" t="s">
        <v>191</v>
      </c>
      <c r="M52" s="281"/>
      <c r="N52" s="281"/>
      <c r="O52" s="281"/>
      <c r="P52" s="281"/>
      <c r="Q52" s="281"/>
      <c r="R52" s="281"/>
      <c r="S52" s="72" t="s">
        <v>197</v>
      </c>
      <c r="T52" s="72" t="s">
        <v>202</v>
      </c>
      <c r="U52" s="72">
        <v>2</v>
      </c>
      <c r="V52" s="281"/>
      <c r="W52" s="281"/>
      <c r="X52" s="101">
        <v>1</v>
      </c>
      <c r="Y52" s="273"/>
      <c r="Z52" s="113">
        <v>1</v>
      </c>
      <c r="AA52" s="283"/>
      <c r="AB52" s="114">
        <v>2</v>
      </c>
      <c r="AC52" s="285"/>
      <c r="AD52" s="115">
        <v>2</v>
      </c>
      <c r="AE52" s="283"/>
      <c r="AF52" s="314"/>
    </row>
    <row r="53" spans="2:34" ht="97.25" customHeight="1">
      <c r="B53" s="262"/>
      <c r="C53" s="262"/>
      <c r="D53" s="262"/>
      <c r="E53" s="262"/>
      <c r="F53" s="259"/>
      <c r="G53" s="379"/>
      <c r="H53" s="379"/>
      <c r="I53" s="72" t="s">
        <v>65</v>
      </c>
      <c r="J53" s="72" t="s">
        <v>226</v>
      </c>
      <c r="K53" s="89" t="s">
        <v>260</v>
      </c>
      <c r="L53" s="72" t="s">
        <v>192</v>
      </c>
      <c r="M53" s="282"/>
      <c r="N53" s="282"/>
      <c r="O53" s="282"/>
      <c r="P53" s="282"/>
      <c r="Q53" s="282"/>
      <c r="R53" s="282"/>
      <c r="S53" s="72" t="s">
        <v>198</v>
      </c>
      <c r="T53" s="72" t="s">
        <v>202</v>
      </c>
      <c r="U53" s="72">
        <v>1</v>
      </c>
      <c r="V53" s="282"/>
      <c r="W53" s="282"/>
      <c r="X53" s="101">
        <v>1</v>
      </c>
      <c r="Y53" s="274"/>
      <c r="Z53" s="113">
        <v>1</v>
      </c>
      <c r="AA53" s="284"/>
      <c r="AB53" s="114">
        <v>2</v>
      </c>
      <c r="AC53" s="286"/>
      <c r="AD53" s="115">
        <v>2</v>
      </c>
      <c r="AE53" s="284"/>
      <c r="AF53" s="315"/>
    </row>
    <row r="54" spans="2:34" ht="43.25" customHeight="1">
      <c r="B54" s="153"/>
      <c r="C54" s="64"/>
      <c r="D54" s="64"/>
      <c r="E54" s="64"/>
      <c r="F54" s="64"/>
      <c r="G54" s="64"/>
      <c r="H54" s="64"/>
      <c r="I54" s="64"/>
      <c r="J54" s="64"/>
      <c r="K54" s="64"/>
      <c r="L54" s="64"/>
      <c r="M54" s="64"/>
      <c r="N54" s="64"/>
      <c r="O54" s="64"/>
      <c r="P54" s="64"/>
      <c r="Q54" s="64"/>
      <c r="R54" s="64"/>
      <c r="S54" s="64"/>
      <c r="T54" s="64"/>
      <c r="U54" s="64"/>
      <c r="V54" s="64"/>
      <c r="W54" s="64"/>
      <c r="X54" s="275" t="s">
        <v>235</v>
      </c>
      <c r="Y54" s="275"/>
      <c r="Z54" s="275"/>
      <c r="AA54" s="275"/>
      <c r="AB54" s="275"/>
      <c r="AC54" s="275"/>
      <c r="AD54" s="276"/>
      <c r="AE54" s="277"/>
      <c r="AF54" s="112">
        <f>+AF50</f>
        <v>35010000</v>
      </c>
    </row>
    <row r="55" spans="2:34" ht="29.5" customHeight="1">
      <c r="AD55" s="361" t="s">
        <v>263</v>
      </c>
      <c r="AE55" s="362"/>
      <c r="AF55" s="220">
        <f>AF14+AF26+AF36+AF48+AF54+AF42+AF23</f>
        <v>203340000</v>
      </c>
    </row>
    <row r="56" spans="2:34" ht="14.5" customHeight="1">
      <c r="AD56" s="221"/>
      <c r="AE56" s="222"/>
      <c r="AF56" s="223"/>
    </row>
    <row r="57" spans="2:34" ht="14.5" customHeight="1">
      <c r="AD57" s="224"/>
      <c r="AE57" s="225"/>
      <c r="AF57" s="226"/>
      <c r="AH57" s="154"/>
    </row>
  </sheetData>
  <mergeCells count="209">
    <mergeCell ref="B4:AF5"/>
    <mergeCell ref="C7:C9"/>
    <mergeCell ref="D7:D9"/>
    <mergeCell ref="E7:E9"/>
    <mergeCell ref="F7:F9"/>
    <mergeCell ref="E10:E53"/>
    <mergeCell ref="AC16:AC19"/>
    <mergeCell ref="V50:V53"/>
    <mergeCell ref="W50:W53"/>
    <mergeCell ref="X38:X39"/>
    <mergeCell ref="X40:X41"/>
    <mergeCell ref="AD16:AD19"/>
    <mergeCell ref="AD48:AE48"/>
    <mergeCell ref="Z31:Z32"/>
    <mergeCell ref="Y29:Y30"/>
    <mergeCell ref="Y31:Y32"/>
    <mergeCell ref="AB16:AB19"/>
    <mergeCell ref="Z38:Z39"/>
    <mergeCell ref="AB38:AB39"/>
    <mergeCell ref="Z40:Z41"/>
    <mergeCell ref="AB40:AB41"/>
    <mergeCell ref="AF7:AF8"/>
    <mergeCell ref="AC42:AE42"/>
    <mergeCell ref="AC29:AC30"/>
    <mergeCell ref="AC31:AC32"/>
    <mergeCell ref="AF16:AF19"/>
    <mergeCell ref="AE16:AE19"/>
    <mergeCell ref="AF38:AF39"/>
    <mergeCell ref="AF40:AF41"/>
    <mergeCell ref="AC38:AC39"/>
    <mergeCell ref="M50:M53"/>
    <mergeCell ref="N50:N53"/>
    <mergeCell ref="O50:O53"/>
    <mergeCell ref="P50:P53"/>
    <mergeCell ref="V7:V9"/>
    <mergeCell ref="V16:V19"/>
    <mergeCell ref="V29:V35"/>
    <mergeCell ref="V38:V41"/>
    <mergeCell ref="T38:T39"/>
    <mergeCell ref="U38:U39"/>
    <mergeCell ref="M44:M47"/>
    <mergeCell ref="N44:N47"/>
    <mergeCell ref="O44:O47"/>
    <mergeCell ref="P44:P47"/>
    <mergeCell ref="S38:S39"/>
    <mergeCell ref="S40:S41"/>
    <mergeCell ref="K40:K41"/>
    <mergeCell ref="L38:L39"/>
    <mergeCell ref="L40:L41"/>
    <mergeCell ref="H31:H32"/>
    <mergeCell ref="I31:I32"/>
    <mergeCell ref="J29:J30"/>
    <mergeCell ref="J38:J39"/>
    <mergeCell ref="G44:G47"/>
    <mergeCell ref="L29:L30"/>
    <mergeCell ref="L31:L32"/>
    <mergeCell ref="K29:K30"/>
    <mergeCell ref="K31:K32"/>
    <mergeCell ref="J40:J41"/>
    <mergeCell ref="I38:I39"/>
    <mergeCell ref="H29:H30"/>
    <mergeCell ref="I29:I30"/>
    <mergeCell ref="G38:G41"/>
    <mergeCell ref="B7:B9"/>
    <mergeCell ref="B10:B53"/>
    <mergeCell ref="B3:AF3"/>
    <mergeCell ref="M10:M13"/>
    <mergeCell ref="L16:L20"/>
    <mergeCell ref="U16:U20"/>
    <mergeCell ref="T16:T20"/>
    <mergeCell ref="M38:M41"/>
    <mergeCell ref="AE31:AE32"/>
    <mergeCell ref="H50:H53"/>
    <mergeCell ref="G50:G53"/>
    <mergeCell ref="L7:L9"/>
    <mergeCell ref="H16:H20"/>
    <mergeCell ref="I16:I20"/>
    <mergeCell ref="J16:J20"/>
    <mergeCell ref="H44:H45"/>
    <mergeCell ref="H46:H47"/>
    <mergeCell ref="G27:AF27"/>
    <mergeCell ref="N38:N41"/>
    <mergeCell ref="J31:J32"/>
    <mergeCell ref="G49:H49"/>
    <mergeCell ref="N10:N13"/>
    <mergeCell ref="O10:O13"/>
    <mergeCell ref="G43:H43"/>
    <mergeCell ref="G37:H37"/>
    <mergeCell ref="G10:G13"/>
    <mergeCell ref="G15:H15"/>
    <mergeCell ref="G24:H24"/>
    <mergeCell ref="H38:H41"/>
    <mergeCell ref="O16:O22"/>
    <mergeCell ref="W10:W13"/>
    <mergeCell ref="W16:W22"/>
    <mergeCell ref="P16:P19"/>
    <mergeCell ref="O38:O41"/>
    <mergeCell ref="P38:P41"/>
    <mergeCell ref="W38:W41"/>
    <mergeCell ref="I15:AF15"/>
    <mergeCell ref="I24:AF24"/>
    <mergeCell ref="S16:S20"/>
    <mergeCell ref="P29:P30"/>
    <mergeCell ref="AD55:AE55"/>
    <mergeCell ref="P31:P32"/>
    <mergeCell ref="W44:W47"/>
    <mergeCell ref="V44:V47"/>
    <mergeCell ref="AB31:AB32"/>
    <mergeCell ref="W29:W35"/>
    <mergeCell ref="T40:T41"/>
    <mergeCell ref="U40:U41"/>
    <mergeCell ref="X29:X30"/>
    <mergeCell ref="Z29:Z30"/>
    <mergeCell ref="X16:X19"/>
    <mergeCell ref="Y16:Y19"/>
    <mergeCell ref="AD40:AD41"/>
    <mergeCell ref="AD31:AD32"/>
    <mergeCell ref="AD38:AD39"/>
    <mergeCell ref="I37:AF37"/>
    <mergeCell ref="AE29:AE30"/>
    <mergeCell ref="I40:I41"/>
    <mergeCell ref="K16:K20"/>
    <mergeCell ref="K38:K39"/>
    <mergeCell ref="G29:G35"/>
    <mergeCell ref="S29:S35"/>
    <mergeCell ref="O29:O35"/>
    <mergeCell ref="AA29:AA30"/>
    <mergeCell ref="AB29:AB30"/>
    <mergeCell ref="AD29:AD30"/>
    <mergeCell ref="AA31:AA32"/>
    <mergeCell ref="M29:M35"/>
    <mergeCell ref="R34:R35"/>
    <mergeCell ref="X31:X32"/>
    <mergeCell ref="H7:H9"/>
    <mergeCell ref="W7:W9"/>
    <mergeCell ref="M16:M22"/>
    <mergeCell ref="N16:N22"/>
    <mergeCell ref="N29:N35"/>
    <mergeCell ref="Q7:Q9"/>
    <mergeCell ref="R7:R9"/>
    <mergeCell ref="Q16:Q19"/>
    <mergeCell ref="R16:R19"/>
    <mergeCell ref="T7:T9"/>
    <mergeCell ref="I6:AF6"/>
    <mergeCell ref="I28:AF28"/>
    <mergeCell ref="S7:S9"/>
    <mergeCell ref="Z7:AA7"/>
    <mergeCell ref="AB8:AC8"/>
    <mergeCell ref="G16:G22"/>
    <mergeCell ref="I7:I9"/>
    <mergeCell ref="G7:G9"/>
    <mergeCell ref="AD7:AE7"/>
    <mergeCell ref="AD8:AE8"/>
    <mergeCell ref="AB7:AC7"/>
    <mergeCell ref="AF44:AF47"/>
    <mergeCell ref="AF50:AF53"/>
    <mergeCell ref="J7:J9"/>
    <mergeCell ref="K7:K9"/>
    <mergeCell ref="Z16:Z19"/>
    <mergeCell ref="P7:P9"/>
    <mergeCell ref="U7:U9"/>
    <mergeCell ref="X7:Y7"/>
    <mergeCell ref="X8:Y8"/>
    <mergeCell ref="AE44:AE47"/>
    <mergeCell ref="B2:AF2"/>
    <mergeCell ref="G6:H6"/>
    <mergeCell ref="AF31:AF32"/>
    <mergeCell ref="AF29:AF30"/>
    <mergeCell ref="AD14:AE14"/>
    <mergeCell ref="G28:H28"/>
    <mergeCell ref="M7:O8"/>
    <mergeCell ref="Z8:AA8"/>
    <mergeCell ref="AA16:AA19"/>
    <mergeCell ref="X44:X47"/>
    <mergeCell ref="Y44:Y47"/>
    <mergeCell ref="Z44:Z47"/>
    <mergeCell ref="AA44:AA47"/>
    <mergeCell ref="AB44:AB47"/>
    <mergeCell ref="AC44:AC47"/>
    <mergeCell ref="AA50:AA53"/>
    <mergeCell ref="AC50:AC53"/>
    <mergeCell ref="AE38:AE39"/>
    <mergeCell ref="AE40:AE41"/>
    <mergeCell ref="Y40:Y41"/>
    <mergeCell ref="AA40:AA41"/>
    <mergeCell ref="AC40:AC41"/>
    <mergeCell ref="Y38:Y39"/>
    <mergeCell ref="AA38:AA39"/>
    <mergeCell ref="AE50:AE53"/>
    <mergeCell ref="X54:AE54"/>
    <mergeCell ref="Q31:Q32"/>
    <mergeCell ref="Q29:Q30"/>
    <mergeCell ref="R29:R30"/>
    <mergeCell ref="R31:R32"/>
    <mergeCell ref="R50:R53"/>
    <mergeCell ref="R45:R47"/>
    <mergeCell ref="Q45:Q47"/>
    <mergeCell ref="Q50:Q53"/>
    <mergeCell ref="Q33:Q35"/>
    <mergeCell ref="F10:F53"/>
    <mergeCell ref="D10:D53"/>
    <mergeCell ref="C10:C53"/>
    <mergeCell ref="AD26:AE26"/>
    <mergeCell ref="U31:U32"/>
    <mergeCell ref="T31:T32"/>
    <mergeCell ref="I43:AF43"/>
    <mergeCell ref="I49:AF49"/>
    <mergeCell ref="AD44:AD47"/>
    <mergeCell ref="Y50:Y53"/>
  </mergeCells>
  <pageMargins left="0.7" right="0.7" top="0.75" bottom="0.75" header="0.3" footer="0.3"/>
  <pageSetup orientation="portrait" horizontalDpi="360" verticalDpi="36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workbookViewId="0">
      <selection activeCell="C7" sqref="C7"/>
    </sheetView>
  </sheetViews>
  <sheetFormatPr baseColWidth="10" defaultRowHeight="15"/>
  <cols>
    <col min="3" max="3" width="12.6640625" bestFit="1" customWidth="1"/>
  </cols>
  <sheetData>
    <row r="1" spans="1:8">
      <c r="C1" t="s">
        <v>52</v>
      </c>
    </row>
    <row r="2" spans="1:8">
      <c r="A2" s="417" t="s">
        <v>51</v>
      </c>
      <c r="B2" s="417"/>
      <c r="C2" s="12">
        <v>65000</v>
      </c>
    </row>
    <row r="3" spans="1:8">
      <c r="A3" s="417" t="s">
        <v>53</v>
      </c>
      <c r="B3" s="417"/>
      <c r="C3" s="12">
        <v>1700000</v>
      </c>
    </row>
    <row r="4" spans="1:8">
      <c r="A4" s="417" t="s">
        <v>54</v>
      </c>
      <c r="B4" s="417"/>
      <c r="C4" s="12">
        <v>1130000</v>
      </c>
    </row>
    <row r="5" spans="1:8">
      <c r="A5" s="417" t="s">
        <v>55</v>
      </c>
      <c r="B5" s="417"/>
      <c r="C5" s="12">
        <f>4000000+H8</f>
        <v>4720000</v>
      </c>
      <c r="F5">
        <v>8</v>
      </c>
      <c r="G5" s="12">
        <v>50000</v>
      </c>
      <c r="H5" s="12">
        <f>G5*F5</f>
        <v>400000</v>
      </c>
    </row>
    <row r="6" spans="1:8">
      <c r="A6" s="418" t="s">
        <v>56</v>
      </c>
      <c r="B6" s="418"/>
      <c r="C6" s="12">
        <v>4796000</v>
      </c>
      <c r="F6">
        <v>4</v>
      </c>
      <c r="G6" s="12">
        <v>40000</v>
      </c>
      <c r="H6" s="12">
        <f>G6*F6</f>
        <v>160000</v>
      </c>
    </row>
    <row r="7" spans="1:8">
      <c r="F7">
        <v>4</v>
      </c>
      <c r="G7" s="12">
        <v>40000</v>
      </c>
      <c r="H7" s="12">
        <f>G7*F7</f>
        <v>160000</v>
      </c>
    </row>
    <row r="8" spans="1:8">
      <c r="H8" s="12">
        <f>SUM(H5:H7)</f>
        <v>720000</v>
      </c>
    </row>
  </sheetData>
  <mergeCells count="5">
    <mergeCell ref="A2:B2"/>
    <mergeCell ref="A3:B3"/>
    <mergeCell ref="A4:B4"/>
    <mergeCell ref="A5:B5"/>
    <mergeCell ref="A6:B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Macintosh Excel</Application>
  <DocSecurity>0</DocSecurity>
  <Lines>0</Lines>
  <Paragraphs>0</Paragraphs>
  <Slides>0</Slides>
  <Notes>0</Notes>
  <HiddenSlides>0</HiddenSlides>
  <MMClips>0</MMClips>
  <ScaleCrop>false</ScaleCrop>
  <HeadingPairs>
    <vt:vector size="2" baseType="variant">
      <vt:variant>
        <vt:lpstr>Hojas de cálculo</vt:lpstr>
      </vt:variant>
      <vt:variant>
        <vt:i4>3</vt:i4>
      </vt:variant>
    </vt:vector>
  </HeadingPairs>
  <TitlesOfParts>
    <vt:vector size="3" baseType="lpstr">
      <vt:lpstr>Produc. 2018</vt:lpstr>
      <vt:lpstr>Sheet1</vt:lpstr>
      <vt:lpstr>Hoja1</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Iranna L. Brito T.</dc:creator>
  <cp:lastModifiedBy>Jenny Campechano</cp:lastModifiedBy>
  <cp:lastPrinted>2019-11-27T20:28:48Z</cp:lastPrinted>
  <dcterms:created xsi:type="dcterms:W3CDTF">2017-11-24T14:39:41Z</dcterms:created>
  <dcterms:modified xsi:type="dcterms:W3CDTF">2022-05-19T01:40:59Z</dcterms:modified>
</cp:coreProperties>
</file>